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OTO\Шаблоны для  ФСТ_РЭКов\Раскрытие информации\Сбыт\Размещено на оф.сайте\2019 год\"/>
    </mc:Choice>
  </mc:AlternateContent>
  <xr:revisionPtr revIDLastSave="0" documentId="13_ncr:1_{54AC084C-7D00-4084-83FD-796400451C10}" xr6:coauthVersionLast="44" xr6:coauthVersionMax="44" xr10:uidLastSave="{00000000-0000-0000-0000-000000000000}"/>
  <bookViews>
    <workbookView xWindow="-120" yWindow="-120" windowWidth="25440" windowHeight="15390" firstSheet="7" activeTab="14" xr2:uid="{D55F063E-514D-421F-B3A1-F605E81E549E}"/>
  </bookViews>
  <sheets>
    <sheet name="45а" sheetId="21" r:id="rId1"/>
    <sheet name="45б" sheetId="15" r:id="rId2"/>
    <sheet name="45в" sheetId="17" r:id="rId3"/>
    <sheet name="45г - январь" sheetId="1" r:id="rId4"/>
    <sheet name="45г - февраль" sheetId="18" r:id="rId5"/>
    <sheet name="45г - март" sheetId="19" r:id="rId6"/>
    <sheet name="45г - апрель" sheetId="20" r:id="rId7"/>
    <sheet name="45г - май" sheetId="22" r:id="rId8"/>
    <sheet name="45г - июнь" sheetId="23" r:id="rId9"/>
    <sheet name="45г - июль" sheetId="24" r:id="rId10"/>
    <sheet name="45г - август" sheetId="25" r:id="rId11"/>
    <sheet name="45г - сентябрь" sheetId="26" r:id="rId12"/>
    <sheet name="45г - октябрь" sheetId="27" r:id="rId13"/>
    <sheet name="45г - ноябрь" sheetId="28" r:id="rId14"/>
    <sheet name="45г - декабрь" sheetId="29" r:id="rId15"/>
    <sheet name="45з" sheetId="13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21" l="1"/>
  <c r="I22" i="21"/>
  <c r="H22" i="21"/>
  <c r="G22" i="21"/>
  <c r="K21" i="21"/>
  <c r="J21" i="21"/>
  <c r="H21" i="21"/>
  <c r="G21" i="21"/>
  <c r="K22" i="21" s="1"/>
  <c r="L20" i="29" l="1"/>
  <c r="K20" i="29"/>
  <c r="J20" i="29"/>
  <c r="I20" i="29"/>
  <c r="M20" i="29" s="1"/>
  <c r="G20" i="29"/>
  <c r="F20" i="29"/>
  <c r="E20" i="29"/>
  <c r="D20" i="29"/>
  <c r="M19" i="29"/>
  <c r="H19" i="29"/>
  <c r="L15" i="29"/>
  <c r="K15" i="29"/>
  <c r="J15" i="29"/>
  <c r="I15" i="29"/>
  <c r="G15" i="29"/>
  <c r="F15" i="29"/>
  <c r="E15" i="29"/>
  <c r="D15" i="29"/>
  <c r="M14" i="29"/>
  <c r="H14" i="29"/>
  <c r="M13" i="29"/>
  <c r="M15" i="29" s="1"/>
  <c r="H13" i="29"/>
  <c r="A5" i="29"/>
  <c r="H20" i="29" l="1"/>
  <c r="H15" i="29"/>
  <c r="L20" i="28"/>
  <c r="K20" i="28"/>
  <c r="J20" i="28"/>
  <c r="I20" i="28"/>
  <c r="G20" i="28"/>
  <c r="F20" i="28"/>
  <c r="E20" i="28"/>
  <c r="D20" i="28"/>
  <c r="M19" i="28"/>
  <c r="H19" i="28"/>
  <c r="L15" i="28"/>
  <c r="K15" i="28"/>
  <c r="J15" i="28"/>
  <c r="I15" i="28"/>
  <c r="G15" i="28"/>
  <c r="F15" i="28"/>
  <c r="E15" i="28"/>
  <c r="D15" i="28"/>
  <c r="M14" i="28"/>
  <c r="H14" i="28"/>
  <c r="M13" i="28"/>
  <c r="H13" i="28"/>
  <c r="A5" i="28"/>
  <c r="H20" i="28" l="1"/>
  <c r="M15" i="28"/>
  <c r="M20" i="28"/>
  <c r="H15" i="28"/>
  <c r="M19" i="27"/>
  <c r="L20" i="27"/>
  <c r="K20" i="27"/>
  <c r="J20" i="27"/>
  <c r="I20" i="27"/>
  <c r="E20" i="27"/>
  <c r="F20" i="27"/>
  <c r="G20" i="27"/>
  <c r="D20" i="27"/>
  <c r="H19" i="27"/>
  <c r="H20" i="27" l="1"/>
  <c r="M20" i="27"/>
  <c r="L15" i="27"/>
  <c r="K15" i="27"/>
  <c r="J15" i="27"/>
  <c r="I15" i="27"/>
  <c r="G15" i="27"/>
  <c r="F15" i="27"/>
  <c r="E15" i="27"/>
  <c r="D15" i="27"/>
  <c r="M14" i="27"/>
  <c r="H14" i="27"/>
  <c r="M13" i="27"/>
  <c r="M15" i="27" s="1"/>
  <c r="H13" i="27"/>
  <c r="A5" i="27"/>
  <c r="H15" i="27" l="1"/>
  <c r="L15" i="26"/>
  <c r="K15" i="26"/>
  <c r="J15" i="26"/>
  <c r="I15" i="26"/>
  <c r="G15" i="26"/>
  <c r="F15" i="26"/>
  <c r="E15" i="26"/>
  <c r="D15" i="26"/>
  <c r="M14" i="26"/>
  <c r="H14" i="26"/>
  <c r="M13" i="26"/>
  <c r="M15" i="26" s="1"/>
  <c r="H13" i="26"/>
  <c r="A5" i="26"/>
  <c r="H15" i="26" l="1"/>
  <c r="L15" i="25"/>
  <c r="K15" i="25"/>
  <c r="J15" i="25"/>
  <c r="I15" i="25"/>
  <c r="G15" i="25"/>
  <c r="F15" i="25"/>
  <c r="E15" i="25"/>
  <c r="D15" i="25"/>
  <c r="M14" i="25"/>
  <c r="H14" i="25"/>
  <c r="M13" i="25"/>
  <c r="M15" i="25" s="1"/>
  <c r="H13" i="25"/>
  <c r="A5" i="25"/>
  <c r="H15" i="25" l="1"/>
  <c r="L15" i="24"/>
  <c r="K15" i="24"/>
  <c r="J15" i="24"/>
  <c r="I15" i="24"/>
  <c r="G15" i="24"/>
  <c r="F15" i="24"/>
  <c r="E15" i="24"/>
  <c r="D15" i="24"/>
  <c r="M14" i="24"/>
  <c r="H14" i="24"/>
  <c r="M13" i="24"/>
  <c r="M15" i="24" s="1"/>
  <c r="H13" i="24"/>
  <c r="A5" i="24"/>
  <c r="H15" i="24" l="1"/>
  <c r="L15" i="23"/>
  <c r="K15" i="23"/>
  <c r="J15" i="23"/>
  <c r="I15" i="23"/>
  <c r="G15" i="23"/>
  <c r="F15" i="23"/>
  <c r="E15" i="23"/>
  <c r="D15" i="23"/>
  <c r="M14" i="23"/>
  <c r="H14" i="23"/>
  <c r="M13" i="23"/>
  <c r="M15" i="23" s="1"/>
  <c r="H13" i="23"/>
  <c r="A5" i="23"/>
  <c r="H15" i="23" l="1"/>
  <c r="L15" i="22"/>
  <c r="K15" i="22"/>
  <c r="J15" i="22"/>
  <c r="I15" i="22"/>
  <c r="G15" i="22"/>
  <c r="F15" i="22"/>
  <c r="E15" i="22"/>
  <c r="D15" i="22"/>
  <c r="M14" i="22"/>
  <c r="H14" i="22"/>
  <c r="M13" i="22"/>
  <c r="H13" i="22"/>
  <c r="A5" i="22"/>
  <c r="M15" i="22" l="1"/>
  <c r="H15" i="22"/>
  <c r="A5" i="13"/>
  <c r="A5" i="18"/>
  <c r="A5" i="19"/>
  <c r="A5" i="20"/>
  <c r="A5" i="1"/>
  <c r="A5" i="17"/>
  <c r="A5" i="15"/>
  <c r="L15" i="20"/>
  <c r="K15" i="20"/>
  <c r="J15" i="20"/>
  <c r="I15" i="20"/>
  <c r="G15" i="20"/>
  <c r="F15" i="20"/>
  <c r="E15" i="20"/>
  <c r="D15" i="20"/>
  <c r="M14" i="20"/>
  <c r="H14" i="20"/>
  <c r="M13" i="20"/>
  <c r="H13" i="20"/>
  <c r="H15" i="20" s="1"/>
  <c r="M15" i="20" l="1"/>
  <c r="L15" i="19"/>
  <c r="K15" i="19"/>
  <c r="J15" i="19"/>
  <c r="I15" i="19"/>
  <c r="G15" i="19"/>
  <c r="F15" i="19"/>
  <c r="E15" i="19"/>
  <c r="D15" i="19"/>
  <c r="M14" i="19"/>
  <c r="H14" i="19"/>
  <c r="M13" i="19"/>
  <c r="M15" i="19" s="1"/>
  <c r="H13" i="19"/>
  <c r="H15" i="19" l="1"/>
  <c r="L15" i="18"/>
  <c r="K15" i="18"/>
  <c r="J15" i="18"/>
  <c r="I15" i="18"/>
  <c r="G15" i="18"/>
  <c r="F15" i="18"/>
  <c r="E15" i="18"/>
  <c r="D15" i="18"/>
  <c r="M14" i="18"/>
  <c r="H14" i="18"/>
  <c r="M13" i="18"/>
  <c r="M15" i="18" s="1"/>
  <c r="H13" i="18"/>
  <c r="H15" i="18" l="1"/>
  <c r="L15" i="1" l="1"/>
  <c r="K15" i="1"/>
  <c r="J15" i="1"/>
  <c r="I15" i="1"/>
  <c r="M14" i="1"/>
  <c r="M13" i="1"/>
  <c r="E15" i="1"/>
  <c r="F15" i="1"/>
  <c r="G15" i="1"/>
  <c r="D15" i="1"/>
  <c r="H14" i="1"/>
  <c r="H13" i="1"/>
  <c r="H15" i="1" l="1"/>
  <c r="M15" i="1"/>
</calcChain>
</file>

<file path=xl/sharedStrings.xml><?xml version="1.0" encoding="utf-8"?>
<sst xmlns="http://schemas.openxmlformats.org/spreadsheetml/2006/main" count="618" uniqueCount="103">
  <si>
    <t>Территориальная сетевая организация</t>
  </si>
  <si>
    <t>Электроэнергия, кВтч</t>
  </si>
  <si>
    <t>ВН</t>
  </si>
  <si>
    <t>НН</t>
  </si>
  <si>
    <t>Итого</t>
  </si>
  <si>
    <t>Мощность, кВт</t>
  </si>
  <si>
    <t>за</t>
  </si>
  <si>
    <t>январь</t>
  </si>
  <si>
    <t>года</t>
  </si>
  <si>
    <t>СН-1</t>
  </si>
  <si>
    <t>СН-2</t>
  </si>
  <si>
    <t>Тарифная группа</t>
  </si>
  <si>
    <t>прочие потребители</t>
  </si>
  <si>
    <t>Телефон</t>
  </si>
  <si>
    <t>Адрес электронной почты</t>
  </si>
  <si>
    <t>Информация о выделенных оператором подвижной радиотелефонной связи абонентских номерах и (или) об адресах электронной почты, предназначенных для направления потребителю электрической энергии (мощности) уведомления о введении полного и (или) частичного ограничения режима потребления электрической энергии</t>
  </si>
  <si>
    <t>Раскрытие информации</t>
  </si>
  <si>
    <t>Форма раскрытия информации энергоснабжающими, энергосбытовыми организациями и гарантирующими поставщиками об основных условиях договора купли-продажи электрической энергии</t>
  </si>
  <si>
    <t>(утверждена Приказом ФАС России Приказ ФАС России от 08.10.2014 N 631/14 "Об утверждении форм раскрытия информации субъектами оптового и розничных рынков электрической энергии, не являющимися субъектами естественных монополий" - приложение № 16)</t>
  </si>
  <si>
    <t>Срок действия договора</t>
  </si>
  <si>
    <t>Основные условия договора купли-продажи электрической энергии</t>
  </si>
  <si>
    <t>Вид цены на электрическую энергию (фиксированная или переменная)</t>
  </si>
  <si>
    <t>Форма оплаты</t>
  </si>
  <si>
    <t>Форма обеспечения исполнения обязательств сторон по договору</t>
  </si>
  <si>
    <t>Зона обслуживания</t>
  </si>
  <si>
    <t>Условия расторжения договора</t>
  </si>
  <si>
    <t>Ответственность сторон</t>
  </si>
  <si>
    <t>Иная информация, являющаяся существенной для потребителей</t>
  </si>
  <si>
    <t>Номер телефона и адрес электронной почты, предназначенные для направления потребителю электрической энергии (мощности), уведомления о введении полного и (или) частичного ограничения режима потребления электрической энергии</t>
  </si>
  <si>
    <t>Примечание. При этом отдельно раскрывается цена закупки электрической энергии, стоимость услуг по ее передаче, а также стоимость иных услуг, оказание которых является неотъемлемой частью поставки электрической энергии потребителю.</t>
  </si>
  <si>
    <t>Информация о деятельности энергосбытовой организации</t>
  </si>
  <si>
    <t>зона обслуживания</t>
  </si>
  <si>
    <t>место нахождения</t>
  </si>
  <si>
    <t>почтовый адрес</t>
  </si>
  <si>
    <t>телефон / факс</t>
  </si>
  <si>
    <t>адрес электронной почты</t>
  </si>
  <si>
    <t>Информация о гарантирующем поставщике</t>
  </si>
  <si>
    <t>Информация о банковских реквизитах</t>
  </si>
  <si>
    <t>Расчетный счет</t>
  </si>
  <si>
    <t>БИК</t>
  </si>
  <si>
    <t>ИНН</t>
  </si>
  <si>
    <t>КПП</t>
  </si>
  <si>
    <t>Реквизиты</t>
  </si>
  <si>
    <t>Почтовый адрес</t>
  </si>
  <si>
    <t>Корреспондирующий счет</t>
  </si>
  <si>
    <t>Перечень лицензий на осуществление соответствующего вида деятельности</t>
  </si>
  <si>
    <t>ПАО "СУЭНКО"</t>
  </si>
  <si>
    <t>-</t>
  </si>
  <si>
    <t xml:space="preserve"> +7 (495)-788-32-42</t>
  </si>
  <si>
    <t>АО "Тюменьэнерго"</t>
  </si>
  <si>
    <t>февраль</t>
  </si>
  <si>
    <t>март</t>
  </si>
  <si>
    <t>апрель</t>
  </si>
  <si>
    <t xml:space="preserve">Настоящий договор вступает в силу с момента заключения и действует по 31 декабря _________ года. 
Настоящий договор считается ежегодно продленным на один календарный год на тех же условиях, если за 30 дней до окончания срока его действия не последует заявление одной из сторон о его прекращении или изменении либо о заключении нового договора. </t>
  </si>
  <si>
    <t>переменная</t>
  </si>
  <si>
    <t>Оплата электрической энергии (мощности) производится Потребителем платежными поручениями. Датой оплаты поставленной электроэнергии считается день зачисления денежных средств на расчетный счет Поставщика.</t>
  </si>
  <si>
    <t>По соглашению сотрон</t>
  </si>
  <si>
    <t>по инициативе одной из сторон</t>
  </si>
  <si>
    <t>Стороны несут ответственность за неисполнение или ненадлежащее исполнение принятых на себя обязательств в соответствии с действующим законодательством РФ и условиями Договора.</t>
  </si>
  <si>
    <t>Телефон: +7(495)-788-32-42</t>
  </si>
  <si>
    <t>не является Гарантирурующим поставщиком</t>
  </si>
  <si>
    <t>осуществляет деятельность в качестве независимой энергосбытовой организации в границах зоны деятельности АО "Тюменская энергосбытовая компания"</t>
  </si>
  <si>
    <t>123112, город Москва, Набережная Пресненская, дом 10, эт. 15, пом. 20;
доп офис: 454090, г. Челябинск, пр. Ленина, д. 28Д, эт. 7, пом. 8</t>
  </si>
  <si>
    <t>454090, область Челябинская, город Челябинск, проспект Ленина, дом 28Д, эт/пом 7/8</t>
  </si>
  <si>
    <t>8 (495) 788-45-88</t>
  </si>
  <si>
    <t>fortum@fortum.ru</t>
  </si>
  <si>
    <t>деятельность не является лицензируемой</t>
  </si>
  <si>
    <t>454090, область Челябинская, город Челябинск, проспект Ленина, дом 28Д, эт/пом 6/7</t>
  </si>
  <si>
    <t>40702810072000111639
в Челябинское отделение № 8597 ПАО Сбербанк</t>
  </si>
  <si>
    <t>30101810700000000602</t>
  </si>
  <si>
    <t>Информация о гарантирующем поставщике (энергосбытовой организации), включая зону его обслуживания, место нахождения, почтовый адрес, телефоны, факс, адрес электронной почты</t>
  </si>
  <si>
    <t>субъект РФ</t>
  </si>
  <si>
    <t>Цена электроэнергии (мощности), приобретаемой на ОРЭМ</t>
  </si>
  <si>
    <t>Цена услуг по передаче электроэнергии (мощности)</t>
  </si>
  <si>
    <t>Цена иных услуг</t>
  </si>
  <si>
    <t>Итоговая цена электроэнергии (мощности)</t>
  </si>
  <si>
    <t>СН1</t>
  </si>
  <si>
    <t>СН2</t>
  </si>
  <si>
    <t>Тюменская область</t>
  </si>
  <si>
    <t>Публичное акционерное общество «Фортум»</t>
  </si>
  <si>
    <t>Цена на электрическую энергию, дифференцированную в зависимости от условий, определенных законодательством Российской Федерации</t>
  </si>
  <si>
    <t>Средневзвешенная цена покупки электроэнергии (мощности), руб./МВтч</t>
  </si>
  <si>
    <t>май</t>
  </si>
  <si>
    <r>
      <t xml:space="preserve">в соответствии </t>
    </r>
    <r>
      <rPr>
        <b/>
        <sz val="12"/>
        <color indexed="8"/>
        <rFont val="Times New Roman"/>
        <family val="1"/>
        <charset val="204"/>
      </rPr>
      <t>с подпунктом "а" пункта 45</t>
    </r>
    <r>
      <rPr>
        <sz val="12"/>
        <color indexed="8"/>
        <rFont val="Times New Roman"/>
        <family val="1"/>
        <charset val="204"/>
      </rPr>
      <t xml:space="preserve"> Постановления Правительства РФ от 21.01.2004 № 24 "Об утверждении стандартов раскрытия информации субъектами оптового и розничных рынков электрической энергии"</t>
    </r>
  </si>
  <si>
    <r>
      <t xml:space="preserve">в соответствии </t>
    </r>
    <r>
      <rPr>
        <b/>
        <sz val="12"/>
        <color indexed="8"/>
        <rFont val="Times New Roman"/>
        <family val="1"/>
        <charset val="204"/>
      </rPr>
      <t>с подпунктом "б" пункта 45</t>
    </r>
    <r>
      <rPr>
        <sz val="12"/>
        <color indexed="8"/>
        <rFont val="Times New Roman"/>
        <family val="1"/>
        <charset val="204"/>
      </rPr>
      <t xml:space="preserve"> Постановления Правительства РФ от 21.01.2004 № 24 "Об утверждении стандартов раскрытия информации субъектами оптового и розничных рынков электрической энергии"</t>
    </r>
  </si>
  <si>
    <r>
      <t xml:space="preserve">в соответствии </t>
    </r>
    <r>
      <rPr>
        <b/>
        <sz val="12"/>
        <color indexed="8"/>
        <rFont val="Times New Roman"/>
        <family val="1"/>
        <charset val="204"/>
      </rPr>
      <t xml:space="preserve">с подпунктом "в" пункта 45 </t>
    </r>
    <r>
      <rPr>
        <sz val="12"/>
        <color indexed="8"/>
        <rFont val="Times New Roman"/>
        <family val="1"/>
        <charset val="204"/>
      </rPr>
      <t>Постановления Правительства РФ от 21.01.2004 № 24 "Об утверждении стандартов раскрытия информации субъектами оптового и розничных рынков электрической энергии"</t>
    </r>
  </si>
  <si>
    <r>
      <t xml:space="preserve">в соответствии </t>
    </r>
    <r>
      <rPr>
        <b/>
        <sz val="12"/>
        <color theme="1"/>
        <rFont val="Times New Roman"/>
        <family val="1"/>
        <charset val="204"/>
      </rPr>
      <t>с подпунктом "г" пункта 45</t>
    </r>
    <r>
      <rPr>
        <sz val="12"/>
        <color theme="1"/>
        <rFont val="Times New Roman"/>
        <family val="1"/>
        <charset val="204"/>
      </rPr>
      <t xml:space="preserve"> Постановления Правительства РФ от 21.01.2004 № 24 "Об утверждении стандартов раскрытия информации </t>
    </r>
    <r>
      <rPr>
        <b/>
        <sz val="12"/>
        <color theme="1"/>
        <rFont val="Times New Roman"/>
        <family val="1"/>
        <charset val="204"/>
      </rPr>
      <t>субъектами оптового и розничных рынков электрической энергии</t>
    </r>
    <r>
      <rPr>
        <sz val="12"/>
        <color theme="1"/>
        <rFont val="Times New Roman"/>
        <family val="1"/>
        <charset val="204"/>
      </rPr>
      <t>"</t>
    </r>
  </si>
  <si>
    <t>Информация об объеме фактического полезного отпуска электроэнергии и мощности по тарифным группам по территориальным сетевым организациям по уровням напряжения</t>
  </si>
  <si>
    <r>
      <t xml:space="preserve">в соответствии </t>
    </r>
    <r>
      <rPr>
        <b/>
        <sz val="12"/>
        <color indexed="8"/>
        <rFont val="Times New Roman"/>
        <family val="1"/>
        <charset val="204"/>
      </rPr>
      <t>с подпунктом "з" пункта 45</t>
    </r>
    <r>
      <rPr>
        <sz val="12"/>
        <color indexed="8"/>
        <rFont val="Times New Roman"/>
        <family val="1"/>
        <charset val="204"/>
      </rPr>
      <t xml:space="preserve"> Постановления Правительства РФ от 21.01.2004 № 24 "Об утверждении стандартов раскрытия информации субъектами оптового и розничных рынков электрической энергии"</t>
    </r>
  </si>
  <si>
    <t>июнь</t>
  </si>
  <si>
    <t>июль</t>
  </si>
  <si>
    <t>август</t>
  </si>
  <si>
    <t>сентябрь</t>
  </si>
  <si>
    <t>октябрь</t>
  </si>
  <si>
    <t>Субъект РФ</t>
  </si>
  <si>
    <t>Челябинская область</t>
  </si>
  <si>
    <t>ноябрь</t>
  </si>
  <si>
    <t>декабрь</t>
  </si>
  <si>
    <t>Mikhail.Volokhov@fortum.com</t>
  </si>
  <si>
    <t>ПАО "Фортум" - является энергосбытовой организацией - субъектом оптового рынка, не имеющим статус гарантирующего поставщика, а так же не имеющим среди своих абонентов потребителей электрической энергии (мощности) относящихся к категории "население" или приравненых к ней. В связи с этим ПАО "Фортум" реализует электрическую энергию (мощность) по сбободным (нерегулируемым) ценам.
Цена электроэнергии (мощности), приобретаемой Потребителями у ПАО "Фортум", состоит из цены купленной ПАО "Фортум" электроэнергии (мощности) на оптовом рынке электрической энергии (мощности) (далее - ОРЭМ), определяемой в соответствии с регламентами ОРЭМ, стоимости услуг по передаче электрической энергии, стоимости иных услуг, оказание которых является неотъемлемой частью процесса поставки электроэнергии (мощности), и сбытовой надбавки ПАО "Фортум", определяемой соглашением сторон.</t>
  </si>
  <si>
    <t>г. Тюмень, г. Челябинск</t>
  </si>
  <si>
    <t>Адрес электронной почты: Mikhail.Volokhov@partners.fortum.com</t>
  </si>
  <si>
    <t>Филиал "МРСК Урала" - "Челябэнерго"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</si>
</sst>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9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theme="3" tint="-0.249977111117893"/>
      <name val="Times New Roman"/>
      <family val="1"/>
      <charset val="204"/>
    </font>
    <font>
      <u/>
      <sz val="9"/>
      <color theme="10"/>
      <name val="Calibri"/>
      <family val="2"/>
      <charset val="204"/>
    </font>
    <font>
      <u/>
      <sz val="12"/>
      <color theme="10"/>
      <name val="Times New Roman"/>
      <family val="1"/>
      <charset val="204"/>
    </font>
    <font>
      <sz val="11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7" fillId="0" borderId="21" applyBorder="0">
      <alignment horizontal="center" vertical="center" wrapText="1"/>
    </xf>
    <xf numFmtId="49" fontId="6" fillId="0" borderId="0" applyBorder="0">
      <alignment vertical="top"/>
    </xf>
    <xf numFmtId="0" fontId="14" fillId="0" borderId="0" applyNumberFormat="0" applyFill="0" applyBorder="0" applyAlignment="0" applyProtection="0"/>
    <xf numFmtId="0" fontId="2" fillId="0" borderId="0"/>
  </cellStyleXfs>
  <cellXfs count="97">
    <xf numFmtId="0" fontId="0" fillId="0" borderId="0" xfId="0"/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4" fillId="0" borderId="0" xfId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0" borderId="0" xfId="1" applyFont="1" applyFill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3" fontId="3" fillId="0" borderId="16" xfId="0" applyNumberFormat="1" applyFont="1" applyBorder="1" applyAlignment="1">
      <alignment horizontal="center" vertical="center"/>
    </xf>
    <xf numFmtId="3" fontId="3" fillId="0" borderId="16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8" fillId="0" borderId="12" xfId="0" applyNumberFormat="1" applyFont="1" applyBorder="1" applyAlignment="1">
      <alignment horizontal="right" vertical="center"/>
    </xf>
    <xf numFmtId="3" fontId="8" fillId="0" borderId="13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5" fillId="0" borderId="1" xfId="4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4" fillId="0" borderId="0" xfId="5" applyFont="1" applyFill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8" fillId="0" borderId="20" xfId="0" applyFont="1" applyBorder="1" applyAlignment="1">
      <alignment vertical="center"/>
    </xf>
    <xf numFmtId="3" fontId="3" fillId="0" borderId="16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8" fillId="0" borderId="12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5" fillId="0" borderId="1" xfId="4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4" fillId="0" borderId="0" xfId="5" applyFont="1" applyFill="1" applyAlignment="1">
      <alignment horizontal="center" vertical="center" wrapText="1"/>
    </xf>
    <xf numFmtId="0" fontId="10" fillId="0" borderId="0" xfId="5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textRotation="90" wrapText="1"/>
    </xf>
    <xf numFmtId="0" fontId="9" fillId="0" borderId="22" xfId="0" applyFont="1" applyBorder="1" applyAlignment="1">
      <alignment horizontal="center" vertical="center" textRotation="90" wrapText="1"/>
    </xf>
    <xf numFmtId="0" fontId="9" fillId="0" borderId="9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10" fillId="0" borderId="0" xfId="1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9" fillId="0" borderId="0" xfId="1" applyFont="1" applyFill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6">
    <cellStyle name="Гиперссылка" xfId="4" builtinId="8"/>
    <cellStyle name="ЗаголовокСтолбца" xfId="2" xr:uid="{02DE6AF6-4D7C-4B8A-8048-96861421561B}"/>
    <cellStyle name="Обычный" xfId="0" builtinId="0"/>
    <cellStyle name="Обычный 2" xfId="1" xr:uid="{00000000-0005-0000-0000-000031000000}"/>
    <cellStyle name="Обычный 2 2" xfId="5" xr:uid="{11C786D1-0685-4CD0-8024-4C7159FD2BFA}"/>
    <cellStyle name="Обычный 3" xfId="3" xr:uid="{4063E7D5-0300-4D75-8CC8-D8C7C2774DC1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mailto:Mikhail.Volokhov@fortum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fortum@fortum.ru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6CB31-0489-46E9-B15B-91D58C39D76D}">
  <dimension ref="A2:Q57"/>
  <sheetViews>
    <sheetView workbookViewId="0">
      <selection activeCell="A6" sqref="A6:K6"/>
    </sheetView>
  </sheetViews>
  <sheetFormatPr defaultRowHeight="15" x14ac:dyDescent="0.2"/>
  <cols>
    <col min="1" max="1" width="24.83203125" style="4" customWidth="1"/>
    <col min="2" max="11" width="19" style="4" customWidth="1"/>
    <col min="12" max="12" width="14.33203125" style="4" customWidth="1"/>
    <col min="13" max="13" width="15.6640625" style="4" customWidth="1"/>
    <col min="14" max="16384" width="9.33203125" style="4"/>
  </cols>
  <sheetData>
    <row r="2" spans="1:11" s="5" customFormat="1" ht="15.75" x14ac:dyDescent="0.2">
      <c r="A2" s="68" t="s">
        <v>16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1" s="5" customFormat="1" ht="15.75" x14ac:dyDescent="0.2">
      <c r="A3" s="69" t="s">
        <v>83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1" s="5" customFormat="1" ht="15.75" x14ac:dyDescent="0.2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</row>
    <row r="5" spans="1:11" s="5" customFormat="1" ht="15.75" x14ac:dyDescent="0.2">
      <c r="A5" s="38"/>
      <c r="B5" s="38"/>
      <c r="C5" s="38"/>
      <c r="D5" s="38"/>
    </row>
    <row r="6" spans="1:11" s="5" customFormat="1" ht="35.25" customHeight="1" x14ac:dyDescent="0.2">
      <c r="A6" s="68" t="s">
        <v>79</v>
      </c>
      <c r="B6" s="68"/>
      <c r="C6" s="68"/>
      <c r="D6" s="68"/>
      <c r="E6" s="68"/>
      <c r="F6" s="68"/>
      <c r="G6" s="68"/>
      <c r="H6" s="68"/>
      <c r="I6" s="68"/>
      <c r="J6" s="68"/>
      <c r="K6" s="68"/>
    </row>
    <row r="8" spans="1:11" s="5" customFormat="1" ht="15.75" x14ac:dyDescent="0.2">
      <c r="A8" s="70" t="s">
        <v>80</v>
      </c>
      <c r="B8" s="70"/>
      <c r="C8" s="70"/>
      <c r="D8" s="70"/>
      <c r="E8" s="70"/>
      <c r="F8" s="70"/>
      <c r="G8" s="70"/>
      <c r="H8" s="70"/>
      <c r="I8" s="70"/>
      <c r="J8" s="70"/>
      <c r="K8" s="70"/>
    </row>
    <row r="9" spans="1:11" s="5" customFormat="1" ht="15.75" x14ac:dyDescent="0.2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</row>
    <row r="10" spans="1:11" s="5" customFormat="1" ht="15.75" customHeight="1" x14ac:dyDescent="0.2">
      <c r="A10" s="62" t="s">
        <v>99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</row>
    <row r="11" spans="1:11" s="5" customFormat="1" ht="15.75" x14ac:dyDescent="0.2">
      <c r="A11" s="62"/>
      <c r="B11" s="62"/>
      <c r="C11" s="62"/>
      <c r="D11" s="62"/>
      <c r="E11" s="62"/>
      <c r="F11" s="62"/>
      <c r="G11" s="62"/>
      <c r="H11" s="62"/>
      <c r="I11" s="62"/>
      <c r="J11" s="62"/>
      <c r="K11" s="62"/>
    </row>
    <row r="12" spans="1:11" s="5" customFormat="1" ht="15.75" x14ac:dyDescent="0.2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</row>
    <row r="13" spans="1:11" s="5" customFormat="1" ht="15.75" x14ac:dyDescent="0.2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</row>
    <row r="14" spans="1:11" s="5" customFormat="1" ht="15.75" x14ac:dyDescent="0.2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2"/>
    </row>
    <row r="15" spans="1:11" s="5" customFormat="1" ht="15.75" x14ac:dyDescent="0.2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</row>
    <row r="16" spans="1:11" s="5" customFormat="1" ht="15.75" x14ac:dyDescent="0.2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</row>
    <row r="17" spans="1:17" s="5" customFormat="1" ht="15.75" x14ac:dyDescent="0.2">
      <c r="A17" s="34"/>
      <c r="B17" s="34"/>
      <c r="C17" s="34"/>
      <c r="D17" s="34"/>
      <c r="E17" s="34"/>
      <c r="F17" s="34"/>
      <c r="G17" s="34"/>
      <c r="H17" s="34"/>
      <c r="I17" s="34"/>
    </row>
    <row r="18" spans="1:17" s="5" customFormat="1" ht="15.75" customHeight="1" x14ac:dyDescent="0.2">
      <c r="A18" s="71" t="s">
        <v>81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</row>
    <row r="19" spans="1:17" ht="15.75" customHeight="1" x14ac:dyDescent="0.2">
      <c r="A19" s="63" t="s">
        <v>71</v>
      </c>
      <c r="B19" s="64" t="s">
        <v>72</v>
      </c>
      <c r="C19" s="65" t="s">
        <v>73</v>
      </c>
      <c r="D19" s="66"/>
      <c r="E19" s="66"/>
      <c r="F19" s="67"/>
      <c r="G19" s="64" t="s">
        <v>74</v>
      </c>
      <c r="H19" s="65" t="s">
        <v>75</v>
      </c>
      <c r="I19" s="66"/>
      <c r="J19" s="66"/>
      <c r="K19" s="67"/>
    </row>
    <row r="20" spans="1:17" ht="15.75" x14ac:dyDescent="0.2">
      <c r="A20" s="63"/>
      <c r="B20" s="64"/>
      <c r="C20" s="55" t="s">
        <v>2</v>
      </c>
      <c r="D20" s="56" t="s">
        <v>76</v>
      </c>
      <c r="E20" s="55" t="s">
        <v>77</v>
      </c>
      <c r="F20" s="55" t="s">
        <v>3</v>
      </c>
      <c r="G20" s="64"/>
      <c r="H20" s="55" t="s">
        <v>2</v>
      </c>
      <c r="I20" s="55" t="s">
        <v>76</v>
      </c>
      <c r="J20" s="56" t="s">
        <v>77</v>
      </c>
      <c r="K20" s="55" t="s">
        <v>3</v>
      </c>
    </row>
    <row r="21" spans="1:17" ht="15.75" x14ac:dyDescent="0.2">
      <c r="A21" s="55" t="s">
        <v>78</v>
      </c>
      <c r="B21" s="39">
        <v>2487.9390992789163</v>
      </c>
      <c r="C21" s="39">
        <v>1412.71</v>
      </c>
      <c r="D21" s="39"/>
      <c r="E21" s="39">
        <v>2307.44</v>
      </c>
      <c r="F21" s="39">
        <v>2608.36</v>
      </c>
      <c r="G21" s="40">
        <f>1.161 +0.333 +1.417</f>
        <v>2.911</v>
      </c>
      <c r="H21" s="39">
        <f>$B$21+C21+$G$21</f>
        <v>3903.5600992789164</v>
      </c>
      <c r="I21" s="39"/>
      <c r="J21" s="39">
        <f t="shared" ref="J21" si="0">$B$21+E21+$G$21</f>
        <v>4798.2900992789164</v>
      </c>
      <c r="K21" s="39">
        <f>$B$21+F21+$G$21</f>
        <v>5099.2100992789165</v>
      </c>
    </row>
    <row r="22" spans="1:17" ht="15.75" x14ac:dyDescent="0.2">
      <c r="A22" s="55" t="s">
        <v>95</v>
      </c>
      <c r="B22" s="39">
        <v>2309.8369298397402</v>
      </c>
      <c r="C22" s="39">
        <v>1194.4617745758442</v>
      </c>
      <c r="D22" s="39">
        <v>1592.9766355140187</v>
      </c>
      <c r="E22" s="39">
        <v>2134.7271862252974</v>
      </c>
      <c r="F22" s="39">
        <v>2427.0713870449908</v>
      </c>
      <c r="G22" s="40">
        <f>1.161 +0.333 +1.417</f>
        <v>2.911</v>
      </c>
      <c r="H22" s="39">
        <f>$B$22+C22+$G$21</f>
        <v>3507.2097044155844</v>
      </c>
      <c r="I22" s="39">
        <f t="shared" ref="I22:K22" si="1">$B$22+D22+$G$21</f>
        <v>3905.7245653537589</v>
      </c>
      <c r="J22" s="39">
        <f t="shared" si="1"/>
        <v>4447.4751160650376</v>
      </c>
      <c r="K22" s="39">
        <f t="shared" si="1"/>
        <v>4739.8193168847311</v>
      </c>
    </row>
    <row r="23" spans="1:17" x14ac:dyDescent="0.2">
      <c r="A23" s="60" t="s">
        <v>29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7" x14ac:dyDescent="0.2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</row>
    <row r="31" spans="1:17" x14ac:dyDescent="0.2">
      <c r="G31"/>
      <c r="H31"/>
      <c r="I31"/>
      <c r="J31"/>
      <c r="K31"/>
      <c r="L31"/>
      <c r="M31"/>
      <c r="N31"/>
      <c r="O31"/>
      <c r="P31"/>
      <c r="Q31"/>
    </row>
    <row r="32" spans="1:17" x14ac:dyDescent="0.2">
      <c r="G32"/>
      <c r="H32"/>
      <c r="I32"/>
      <c r="J32"/>
      <c r="K32"/>
      <c r="L32"/>
      <c r="M32"/>
      <c r="N32"/>
      <c r="O32"/>
      <c r="P32"/>
      <c r="Q32"/>
    </row>
    <row r="33" spans="7:17" x14ac:dyDescent="0.2">
      <c r="G33"/>
      <c r="H33"/>
      <c r="I33"/>
      <c r="J33"/>
      <c r="K33"/>
      <c r="L33"/>
      <c r="M33"/>
      <c r="N33"/>
      <c r="O33"/>
      <c r="P33"/>
      <c r="Q33"/>
    </row>
    <row r="34" spans="7:17" x14ac:dyDescent="0.2">
      <c r="G34"/>
      <c r="H34"/>
      <c r="I34"/>
      <c r="J34"/>
      <c r="K34"/>
      <c r="L34"/>
      <c r="M34"/>
      <c r="N34"/>
      <c r="O34"/>
      <c r="P34"/>
      <c r="Q34"/>
    </row>
    <row r="35" spans="7:17" x14ac:dyDescent="0.2">
      <c r="G35"/>
      <c r="H35"/>
      <c r="I35"/>
      <c r="J35"/>
      <c r="K35"/>
      <c r="L35"/>
      <c r="M35"/>
      <c r="N35"/>
      <c r="O35"/>
      <c r="P35"/>
      <c r="Q35"/>
    </row>
    <row r="36" spans="7:17" x14ac:dyDescent="0.2">
      <c r="G36"/>
      <c r="H36"/>
      <c r="I36"/>
      <c r="J36"/>
      <c r="K36"/>
      <c r="L36"/>
      <c r="M36"/>
      <c r="N36"/>
      <c r="O36"/>
      <c r="P36"/>
      <c r="Q36"/>
    </row>
    <row r="37" spans="7:17" x14ac:dyDescent="0.2">
      <c r="G37"/>
      <c r="H37"/>
      <c r="I37"/>
      <c r="J37"/>
      <c r="K37"/>
      <c r="L37"/>
      <c r="M37"/>
      <c r="N37"/>
      <c r="O37"/>
      <c r="P37"/>
      <c r="Q37"/>
    </row>
    <row r="38" spans="7:17" x14ac:dyDescent="0.2">
      <c r="G38"/>
      <c r="H38"/>
      <c r="I38"/>
      <c r="J38"/>
      <c r="K38"/>
      <c r="L38"/>
      <c r="M38"/>
      <c r="N38"/>
      <c r="O38"/>
      <c r="P38"/>
      <c r="Q38"/>
    </row>
    <row r="39" spans="7:17" x14ac:dyDescent="0.2">
      <c r="G39"/>
      <c r="H39"/>
      <c r="I39"/>
      <c r="J39"/>
      <c r="K39"/>
      <c r="L39"/>
      <c r="M39"/>
      <c r="N39"/>
      <c r="O39"/>
      <c r="P39"/>
      <c r="Q39"/>
    </row>
    <row r="40" spans="7:17" x14ac:dyDescent="0.2">
      <c r="G40"/>
      <c r="H40"/>
      <c r="I40"/>
      <c r="J40"/>
      <c r="K40"/>
      <c r="L40"/>
      <c r="M40"/>
      <c r="N40"/>
      <c r="O40"/>
      <c r="P40"/>
      <c r="Q40"/>
    </row>
    <row r="41" spans="7:17" x14ac:dyDescent="0.2">
      <c r="G41"/>
      <c r="H41"/>
      <c r="I41"/>
      <c r="J41"/>
      <c r="K41"/>
      <c r="L41"/>
      <c r="M41"/>
      <c r="N41"/>
      <c r="O41"/>
      <c r="P41"/>
      <c r="Q41"/>
    </row>
    <row r="42" spans="7:17" x14ac:dyDescent="0.2">
      <c r="G42"/>
      <c r="H42"/>
      <c r="I42"/>
      <c r="J42"/>
      <c r="K42"/>
      <c r="L42"/>
      <c r="M42"/>
      <c r="N42"/>
      <c r="O42"/>
      <c r="P42"/>
      <c r="Q42"/>
    </row>
    <row r="43" spans="7:17" x14ac:dyDescent="0.2">
      <c r="G43"/>
      <c r="H43"/>
      <c r="I43"/>
      <c r="J43"/>
      <c r="K43"/>
      <c r="L43"/>
      <c r="M43"/>
      <c r="N43"/>
      <c r="O43"/>
      <c r="P43"/>
      <c r="Q43"/>
    </row>
    <row r="44" spans="7:17" x14ac:dyDescent="0.2">
      <c r="G44"/>
      <c r="H44"/>
      <c r="I44"/>
      <c r="J44"/>
      <c r="K44"/>
      <c r="L44"/>
      <c r="M44"/>
      <c r="N44"/>
      <c r="O44"/>
      <c r="P44"/>
      <c r="Q44"/>
    </row>
    <row r="45" spans="7:17" x14ac:dyDescent="0.2">
      <c r="G45"/>
      <c r="H45"/>
      <c r="I45"/>
      <c r="J45"/>
      <c r="K45"/>
      <c r="L45"/>
      <c r="M45"/>
      <c r="N45"/>
      <c r="O45"/>
      <c r="P45"/>
      <c r="Q45"/>
    </row>
    <row r="46" spans="7:17" x14ac:dyDescent="0.2">
      <c r="G46"/>
      <c r="H46"/>
      <c r="I46"/>
      <c r="J46"/>
      <c r="K46"/>
      <c r="L46"/>
      <c r="M46"/>
      <c r="N46"/>
      <c r="O46"/>
      <c r="P46"/>
      <c r="Q46"/>
    </row>
    <row r="47" spans="7:17" x14ac:dyDescent="0.2">
      <c r="G47"/>
      <c r="H47"/>
      <c r="I47"/>
      <c r="J47"/>
      <c r="K47"/>
      <c r="L47"/>
      <c r="M47"/>
      <c r="N47"/>
      <c r="O47"/>
      <c r="P47"/>
      <c r="Q47"/>
    </row>
    <row r="48" spans="7:17" x14ac:dyDescent="0.2">
      <c r="G48"/>
      <c r="H48"/>
      <c r="I48"/>
      <c r="J48"/>
      <c r="K48"/>
      <c r="L48"/>
      <c r="M48"/>
      <c r="N48"/>
      <c r="O48"/>
      <c r="P48"/>
      <c r="Q48"/>
    </row>
    <row r="49" spans="7:17" x14ac:dyDescent="0.2">
      <c r="G49"/>
      <c r="H49"/>
      <c r="I49"/>
      <c r="J49"/>
      <c r="K49"/>
      <c r="L49"/>
      <c r="M49"/>
      <c r="N49"/>
      <c r="O49"/>
      <c r="P49"/>
      <c r="Q49"/>
    </row>
    <row r="50" spans="7:17" x14ac:dyDescent="0.2">
      <c r="G50"/>
      <c r="H50"/>
      <c r="I50"/>
      <c r="J50"/>
      <c r="K50"/>
      <c r="L50"/>
      <c r="M50"/>
      <c r="N50"/>
      <c r="O50"/>
      <c r="P50"/>
      <c r="Q50"/>
    </row>
    <row r="51" spans="7:17" x14ac:dyDescent="0.2">
      <c r="G51"/>
      <c r="H51"/>
      <c r="I51"/>
      <c r="J51"/>
      <c r="K51"/>
      <c r="L51"/>
      <c r="M51"/>
      <c r="N51"/>
      <c r="O51"/>
      <c r="P51"/>
      <c r="Q51"/>
    </row>
    <row r="52" spans="7:17" x14ac:dyDescent="0.2">
      <c r="G52"/>
      <c r="H52"/>
      <c r="I52"/>
      <c r="J52"/>
      <c r="K52"/>
      <c r="L52"/>
      <c r="M52"/>
      <c r="N52"/>
      <c r="O52"/>
      <c r="P52"/>
      <c r="Q52"/>
    </row>
    <row r="53" spans="7:17" x14ac:dyDescent="0.2">
      <c r="G53"/>
      <c r="H53"/>
      <c r="I53"/>
      <c r="J53"/>
      <c r="K53"/>
      <c r="L53"/>
      <c r="M53"/>
      <c r="N53"/>
      <c r="O53"/>
      <c r="P53"/>
      <c r="Q53"/>
    </row>
    <row r="54" spans="7:17" x14ac:dyDescent="0.2">
      <c r="G54"/>
      <c r="H54"/>
      <c r="I54"/>
      <c r="J54"/>
      <c r="K54"/>
      <c r="L54"/>
      <c r="M54"/>
      <c r="N54"/>
      <c r="O54"/>
      <c r="P54"/>
      <c r="Q54"/>
    </row>
    <row r="55" spans="7:17" x14ac:dyDescent="0.2">
      <c r="G55"/>
      <c r="H55"/>
      <c r="I55"/>
      <c r="J55"/>
      <c r="K55"/>
      <c r="L55"/>
      <c r="M55"/>
      <c r="N55"/>
      <c r="O55"/>
      <c r="P55"/>
      <c r="Q55"/>
    </row>
    <row r="56" spans="7:17" x14ac:dyDescent="0.2">
      <c r="G56"/>
      <c r="H56"/>
      <c r="I56"/>
      <c r="J56"/>
      <c r="K56"/>
      <c r="L56"/>
      <c r="M56"/>
      <c r="N56"/>
      <c r="O56"/>
      <c r="P56"/>
      <c r="Q56"/>
    </row>
    <row r="57" spans="7:17" x14ac:dyDescent="0.2">
      <c r="G57"/>
      <c r="H57"/>
      <c r="I57"/>
      <c r="J57"/>
      <c r="K57"/>
      <c r="L57"/>
      <c r="M57"/>
      <c r="N57"/>
      <c r="O57"/>
      <c r="P57"/>
      <c r="Q57"/>
    </row>
  </sheetData>
  <mergeCells count="12">
    <mergeCell ref="A2:K2"/>
    <mergeCell ref="A3:K4"/>
    <mergeCell ref="A6:K6"/>
    <mergeCell ref="A8:K9"/>
    <mergeCell ref="A18:K18"/>
    <mergeCell ref="A23:K24"/>
    <mergeCell ref="A10:K16"/>
    <mergeCell ref="A19:A20"/>
    <mergeCell ref="B19:B20"/>
    <mergeCell ref="C19:F19"/>
    <mergeCell ref="G19:G20"/>
    <mergeCell ref="H19:K1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34E5D-68B2-4F71-95E0-554893CA3696}">
  <sheetPr>
    <pageSetUpPr fitToPage="1"/>
  </sheetPr>
  <dimension ref="A1:M15"/>
  <sheetViews>
    <sheetView zoomScaleNormal="100" workbookViewId="0">
      <selection activeCell="A5" sqref="A5:M5"/>
    </sheetView>
  </sheetViews>
  <sheetFormatPr defaultRowHeight="15" x14ac:dyDescent="0.2"/>
  <cols>
    <col min="1" max="2" width="25" style="4" customWidth="1"/>
    <col min="3" max="3" width="22.5" style="4" bestFit="1" customWidth="1"/>
    <col min="4" max="13" width="12.6640625" style="4" customWidth="1"/>
    <col min="14" max="16384" width="9.33203125" style="4"/>
  </cols>
  <sheetData>
    <row r="1" spans="1:13" s="5" customFormat="1" ht="15.75" x14ac:dyDescent="0.2">
      <c r="A1" s="76" t="s">
        <v>16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s="5" customFormat="1" ht="15.75" x14ac:dyDescent="0.2">
      <c r="A2" s="86" t="s">
        <v>86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3" s="5" customFormat="1" ht="15.75" x14ac:dyDescent="0.2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5" spans="1:13" s="5" customFormat="1" ht="37.5" customHeight="1" x14ac:dyDescent="0.2">
      <c r="A5" s="76" t="str">
        <f>'45а'!A6</f>
        <v>Публичное акционерное общество «Фортум»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3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5" customFormat="1" ht="15.75" x14ac:dyDescent="0.2">
      <c r="A7" s="91" t="s">
        <v>87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</row>
    <row r="8" spans="1:13" s="5" customFormat="1" ht="15.75" x14ac:dyDescent="0.2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</row>
    <row r="9" spans="1:13" s="5" customFormat="1" ht="15.75" x14ac:dyDescent="0.2">
      <c r="E9" s="14" t="s">
        <v>6</v>
      </c>
      <c r="F9" s="14" t="s">
        <v>90</v>
      </c>
      <c r="G9" s="14">
        <v>2019</v>
      </c>
      <c r="H9" s="14" t="s">
        <v>8</v>
      </c>
      <c r="I9" s="14"/>
    </row>
    <row r="11" spans="1:13" x14ac:dyDescent="0.2">
      <c r="A11" s="95" t="s">
        <v>94</v>
      </c>
      <c r="B11" s="95" t="s">
        <v>0</v>
      </c>
      <c r="C11" s="95" t="s">
        <v>11</v>
      </c>
      <c r="D11" s="92" t="s">
        <v>1</v>
      </c>
      <c r="E11" s="93"/>
      <c r="F11" s="93"/>
      <c r="G11" s="93"/>
      <c r="H11" s="94"/>
      <c r="I11" s="92" t="s">
        <v>5</v>
      </c>
      <c r="J11" s="93"/>
      <c r="K11" s="93"/>
      <c r="L11" s="93"/>
      <c r="M11" s="94"/>
    </row>
    <row r="12" spans="1:13" x14ac:dyDescent="0.2">
      <c r="A12" s="96"/>
      <c r="B12" s="96"/>
      <c r="C12" s="96"/>
      <c r="D12" s="6" t="s">
        <v>2</v>
      </c>
      <c r="E12" s="7" t="s">
        <v>9</v>
      </c>
      <c r="F12" s="7" t="s">
        <v>10</v>
      </c>
      <c r="G12" s="8" t="s">
        <v>3</v>
      </c>
      <c r="H12" s="9" t="s">
        <v>4</v>
      </c>
      <c r="I12" s="6" t="s">
        <v>2</v>
      </c>
      <c r="J12" s="7" t="s">
        <v>9</v>
      </c>
      <c r="K12" s="7" t="s">
        <v>10</v>
      </c>
      <c r="L12" s="8" t="s">
        <v>3</v>
      </c>
      <c r="M12" s="9" t="s">
        <v>4</v>
      </c>
    </row>
    <row r="13" spans="1:13" x14ac:dyDescent="0.2">
      <c r="A13" s="89" t="s">
        <v>78</v>
      </c>
      <c r="B13" s="10" t="s">
        <v>49</v>
      </c>
      <c r="C13" s="11" t="s">
        <v>12</v>
      </c>
      <c r="D13" s="27">
        <v>12649</v>
      </c>
      <c r="E13" s="26" t="s">
        <v>47</v>
      </c>
      <c r="F13" s="26" t="s">
        <v>47</v>
      </c>
      <c r="G13" s="26" t="s">
        <v>47</v>
      </c>
      <c r="H13" s="28">
        <f>SUM(D13:G13)</f>
        <v>12649</v>
      </c>
      <c r="I13" s="26" t="s">
        <v>47</v>
      </c>
      <c r="J13" s="26" t="s">
        <v>47</v>
      </c>
      <c r="K13" s="26" t="s">
        <v>47</v>
      </c>
      <c r="L13" s="26" t="s">
        <v>47</v>
      </c>
      <c r="M13" s="28">
        <f>SUM(I13:L13)</f>
        <v>0</v>
      </c>
    </row>
    <row r="14" spans="1:13" x14ac:dyDescent="0.2">
      <c r="A14" s="90"/>
      <c r="B14" s="12" t="s">
        <v>46</v>
      </c>
      <c r="C14" s="11" t="s">
        <v>12</v>
      </c>
      <c r="D14" s="26" t="s">
        <v>47</v>
      </c>
      <c r="E14" s="26" t="s">
        <v>47</v>
      </c>
      <c r="F14" s="27">
        <v>15961</v>
      </c>
      <c r="G14" s="27">
        <v>35027</v>
      </c>
      <c r="H14" s="29">
        <f t="shared" ref="H14" si="0">SUM(D14:G14)</f>
        <v>50988</v>
      </c>
      <c r="I14" s="26" t="s">
        <v>47</v>
      </c>
      <c r="J14" s="26" t="s">
        <v>47</v>
      </c>
      <c r="K14" s="26" t="s">
        <v>47</v>
      </c>
      <c r="L14" s="26" t="s">
        <v>47</v>
      </c>
      <c r="M14" s="29">
        <f t="shared" ref="M14" si="1">SUM(I14:L14)</f>
        <v>0</v>
      </c>
    </row>
    <row r="15" spans="1:13" x14ac:dyDescent="0.2">
      <c r="A15" s="13" t="s">
        <v>4</v>
      </c>
      <c r="B15" s="13"/>
      <c r="C15" s="13"/>
      <c r="D15" s="30">
        <f>SUM(D13:D14)</f>
        <v>12649</v>
      </c>
      <c r="E15" s="31">
        <f t="shared" ref="E15:H15" si="2">SUM(E13:E14)</f>
        <v>0</v>
      </c>
      <c r="F15" s="31">
        <f t="shared" si="2"/>
        <v>15961</v>
      </c>
      <c r="G15" s="32">
        <f t="shared" si="2"/>
        <v>35027</v>
      </c>
      <c r="H15" s="33">
        <f t="shared" si="2"/>
        <v>63637</v>
      </c>
      <c r="I15" s="30">
        <f>SUM(I13:I14)</f>
        <v>0</v>
      </c>
      <c r="J15" s="31">
        <f t="shared" ref="J15:M15" si="3">SUM(J13:J14)</f>
        <v>0</v>
      </c>
      <c r="K15" s="31">
        <f t="shared" si="3"/>
        <v>0</v>
      </c>
      <c r="L15" s="32">
        <f t="shared" si="3"/>
        <v>0</v>
      </c>
      <c r="M15" s="33">
        <f t="shared" si="3"/>
        <v>0</v>
      </c>
    </row>
  </sheetData>
  <mergeCells count="10">
    <mergeCell ref="A13:A14"/>
    <mergeCell ref="A1:M1"/>
    <mergeCell ref="A2:M3"/>
    <mergeCell ref="A5:M5"/>
    <mergeCell ref="A7:M8"/>
    <mergeCell ref="B11:B12"/>
    <mergeCell ref="C11:C12"/>
    <mergeCell ref="D11:H11"/>
    <mergeCell ref="I11:M11"/>
    <mergeCell ref="A11:A12"/>
  </mergeCells>
  <pageMargins left="0.7" right="0.7" top="0.75" bottom="0.75" header="0.3" footer="0.3"/>
  <pageSetup paperSize="9" scale="9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9F65E-C8E4-4FE4-882A-65B4F5534C9F}">
  <sheetPr>
    <pageSetUpPr fitToPage="1"/>
  </sheetPr>
  <dimension ref="A1:M15"/>
  <sheetViews>
    <sheetView zoomScaleNormal="100" workbookViewId="0">
      <selection activeCell="A5" sqref="A5:M5"/>
    </sheetView>
  </sheetViews>
  <sheetFormatPr defaultRowHeight="15" x14ac:dyDescent="0.2"/>
  <cols>
    <col min="1" max="2" width="25" style="4" customWidth="1"/>
    <col min="3" max="3" width="22.5" style="4" bestFit="1" customWidth="1"/>
    <col min="4" max="13" width="12.6640625" style="4" customWidth="1"/>
    <col min="14" max="16384" width="9.33203125" style="4"/>
  </cols>
  <sheetData>
    <row r="1" spans="1:13" s="5" customFormat="1" ht="15.75" x14ac:dyDescent="0.2">
      <c r="A1" s="76" t="s">
        <v>16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s="5" customFormat="1" ht="15.75" x14ac:dyDescent="0.2">
      <c r="A2" s="86" t="s">
        <v>86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3" s="5" customFormat="1" ht="15.75" x14ac:dyDescent="0.2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5" spans="1:13" s="5" customFormat="1" ht="37.5" customHeight="1" x14ac:dyDescent="0.2">
      <c r="A5" s="76" t="str">
        <f>'45а'!A6</f>
        <v>Публичное акционерное общество «Фортум»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3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5" customFormat="1" ht="15.75" x14ac:dyDescent="0.2">
      <c r="A7" s="91" t="s">
        <v>87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</row>
    <row r="8" spans="1:13" s="5" customFormat="1" ht="15.75" x14ac:dyDescent="0.2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</row>
    <row r="9" spans="1:13" s="5" customFormat="1" ht="15.75" x14ac:dyDescent="0.2">
      <c r="E9" s="14" t="s">
        <v>6</v>
      </c>
      <c r="F9" s="14" t="s">
        <v>91</v>
      </c>
      <c r="G9" s="14">
        <v>2019</v>
      </c>
      <c r="H9" s="14" t="s">
        <v>8</v>
      </c>
      <c r="I9" s="14"/>
    </row>
    <row r="11" spans="1:13" x14ac:dyDescent="0.2">
      <c r="A11" s="95" t="s">
        <v>94</v>
      </c>
      <c r="B11" s="95" t="s">
        <v>0</v>
      </c>
      <c r="C11" s="95" t="s">
        <v>11</v>
      </c>
      <c r="D11" s="92" t="s">
        <v>1</v>
      </c>
      <c r="E11" s="93"/>
      <c r="F11" s="93"/>
      <c r="G11" s="93"/>
      <c r="H11" s="94"/>
      <c r="I11" s="92" t="s">
        <v>5</v>
      </c>
      <c r="J11" s="93"/>
      <c r="K11" s="93"/>
      <c r="L11" s="93"/>
      <c r="M11" s="94"/>
    </row>
    <row r="12" spans="1:13" x14ac:dyDescent="0.2">
      <c r="A12" s="96"/>
      <c r="B12" s="96"/>
      <c r="C12" s="96"/>
      <c r="D12" s="6" t="s">
        <v>2</v>
      </c>
      <c r="E12" s="7" t="s">
        <v>9</v>
      </c>
      <c r="F12" s="7" t="s">
        <v>10</v>
      </c>
      <c r="G12" s="8" t="s">
        <v>3</v>
      </c>
      <c r="H12" s="9" t="s">
        <v>4</v>
      </c>
      <c r="I12" s="6" t="s">
        <v>2</v>
      </c>
      <c r="J12" s="7" t="s">
        <v>9</v>
      </c>
      <c r="K12" s="7" t="s">
        <v>10</v>
      </c>
      <c r="L12" s="8" t="s">
        <v>3</v>
      </c>
      <c r="M12" s="9" t="s">
        <v>4</v>
      </c>
    </row>
    <row r="13" spans="1:13" x14ac:dyDescent="0.2">
      <c r="A13" s="89" t="s">
        <v>78</v>
      </c>
      <c r="B13" s="10" t="s">
        <v>49</v>
      </c>
      <c r="C13" s="11" t="s">
        <v>12</v>
      </c>
      <c r="D13" s="27">
        <v>11522</v>
      </c>
      <c r="E13" s="26" t="s">
        <v>47</v>
      </c>
      <c r="F13" s="26" t="s">
        <v>47</v>
      </c>
      <c r="G13" s="26" t="s">
        <v>47</v>
      </c>
      <c r="H13" s="28">
        <f>SUM(D13:G13)</f>
        <v>11522</v>
      </c>
      <c r="I13" s="26" t="s">
        <v>47</v>
      </c>
      <c r="J13" s="26" t="s">
        <v>47</v>
      </c>
      <c r="K13" s="26" t="s">
        <v>47</v>
      </c>
      <c r="L13" s="26" t="s">
        <v>47</v>
      </c>
      <c r="M13" s="28">
        <f>SUM(I13:L13)</f>
        <v>0</v>
      </c>
    </row>
    <row r="14" spans="1:13" x14ac:dyDescent="0.2">
      <c r="A14" s="90"/>
      <c r="B14" s="12" t="s">
        <v>46</v>
      </c>
      <c r="C14" s="11" t="s">
        <v>12</v>
      </c>
      <c r="D14" s="26" t="s">
        <v>47</v>
      </c>
      <c r="E14" s="26" t="s">
        <v>47</v>
      </c>
      <c r="F14" s="27">
        <v>16764</v>
      </c>
      <c r="G14" s="27">
        <v>3354</v>
      </c>
      <c r="H14" s="29">
        <f t="shared" ref="H14" si="0">SUM(D14:G14)</f>
        <v>20118</v>
      </c>
      <c r="I14" s="26" t="s">
        <v>47</v>
      </c>
      <c r="J14" s="26" t="s">
        <v>47</v>
      </c>
      <c r="K14" s="26" t="s">
        <v>47</v>
      </c>
      <c r="L14" s="26" t="s">
        <v>47</v>
      </c>
      <c r="M14" s="29">
        <f t="shared" ref="M14" si="1">SUM(I14:L14)</f>
        <v>0</v>
      </c>
    </row>
    <row r="15" spans="1:13" x14ac:dyDescent="0.2">
      <c r="A15" s="13" t="s">
        <v>4</v>
      </c>
      <c r="B15" s="13"/>
      <c r="C15" s="13"/>
      <c r="D15" s="30">
        <f>SUM(D13:D14)</f>
        <v>11522</v>
      </c>
      <c r="E15" s="31">
        <f t="shared" ref="E15:H15" si="2">SUM(E13:E14)</f>
        <v>0</v>
      </c>
      <c r="F15" s="31">
        <f t="shared" si="2"/>
        <v>16764</v>
      </c>
      <c r="G15" s="32">
        <f t="shared" si="2"/>
        <v>3354</v>
      </c>
      <c r="H15" s="33">
        <f t="shared" si="2"/>
        <v>31640</v>
      </c>
      <c r="I15" s="30">
        <f>SUM(I13:I14)</f>
        <v>0</v>
      </c>
      <c r="J15" s="31">
        <f t="shared" ref="J15:M15" si="3">SUM(J13:J14)</f>
        <v>0</v>
      </c>
      <c r="K15" s="31">
        <f t="shared" si="3"/>
        <v>0</v>
      </c>
      <c r="L15" s="32">
        <f t="shared" si="3"/>
        <v>0</v>
      </c>
      <c r="M15" s="33">
        <f t="shared" si="3"/>
        <v>0</v>
      </c>
    </row>
  </sheetData>
  <mergeCells count="10">
    <mergeCell ref="A13:A14"/>
    <mergeCell ref="A1:M1"/>
    <mergeCell ref="A2:M3"/>
    <mergeCell ref="A5:M5"/>
    <mergeCell ref="A7:M8"/>
    <mergeCell ref="B11:B12"/>
    <mergeCell ref="C11:C12"/>
    <mergeCell ref="D11:H11"/>
    <mergeCell ref="I11:M11"/>
    <mergeCell ref="A11:A12"/>
  </mergeCells>
  <pageMargins left="0.7" right="0.7" top="0.75" bottom="0.75" header="0.3" footer="0.3"/>
  <pageSetup paperSize="9" scale="93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CF64E-69DB-4B6C-8EBB-1538DDA7479E}">
  <sheetPr>
    <pageSetUpPr fitToPage="1"/>
  </sheetPr>
  <dimension ref="A1:M15"/>
  <sheetViews>
    <sheetView zoomScaleNormal="100" workbookViewId="0">
      <selection activeCell="A5" sqref="A5:M5"/>
    </sheetView>
  </sheetViews>
  <sheetFormatPr defaultRowHeight="15" x14ac:dyDescent="0.2"/>
  <cols>
    <col min="1" max="2" width="25" style="4" customWidth="1"/>
    <col min="3" max="3" width="22.5" style="4" bestFit="1" customWidth="1"/>
    <col min="4" max="13" width="12.6640625" style="4" customWidth="1"/>
    <col min="14" max="16384" width="9.33203125" style="4"/>
  </cols>
  <sheetData>
    <row r="1" spans="1:13" s="5" customFormat="1" ht="15.75" x14ac:dyDescent="0.2">
      <c r="A1" s="76" t="s">
        <v>16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s="5" customFormat="1" ht="15.75" x14ac:dyDescent="0.2">
      <c r="A2" s="86" t="s">
        <v>86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3" s="5" customFormat="1" ht="15.75" x14ac:dyDescent="0.2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5" spans="1:13" s="5" customFormat="1" ht="37.5" customHeight="1" x14ac:dyDescent="0.2">
      <c r="A5" s="76" t="str">
        <f>'45а'!A6</f>
        <v>Публичное акционерное общество «Фортум»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3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5" customFormat="1" ht="15.75" x14ac:dyDescent="0.2">
      <c r="A7" s="91" t="s">
        <v>87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</row>
    <row r="8" spans="1:13" s="5" customFormat="1" ht="15.75" x14ac:dyDescent="0.2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</row>
    <row r="9" spans="1:13" s="5" customFormat="1" ht="15.75" x14ac:dyDescent="0.2">
      <c r="E9" s="14" t="s">
        <v>6</v>
      </c>
      <c r="F9" s="14" t="s">
        <v>92</v>
      </c>
      <c r="G9" s="14">
        <v>2019</v>
      </c>
      <c r="H9" s="14" t="s">
        <v>8</v>
      </c>
      <c r="I9" s="14"/>
    </row>
    <row r="11" spans="1:13" x14ac:dyDescent="0.2">
      <c r="A11" s="95" t="s">
        <v>94</v>
      </c>
      <c r="B11" s="95" t="s">
        <v>0</v>
      </c>
      <c r="C11" s="95" t="s">
        <v>11</v>
      </c>
      <c r="D11" s="92" t="s">
        <v>1</v>
      </c>
      <c r="E11" s="93"/>
      <c r="F11" s="93"/>
      <c r="G11" s="93"/>
      <c r="H11" s="94"/>
      <c r="I11" s="92" t="s">
        <v>5</v>
      </c>
      <c r="J11" s="93"/>
      <c r="K11" s="93"/>
      <c r="L11" s="93"/>
      <c r="M11" s="94"/>
    </row>
    <row r="12" spans="1:13" x14ac:dyDescent="0.2">
      <c r="A12" s="96"/>
      <c r="B12" s="96"/>
      <c r="C12" s="96"/>
      <c r="D12" s="6" t="s">
        <v>2</v>
      </c>
      <c r="E12" s="7" t="s">
        <v>9</v>
      </c>
      <c r="F12" s="7" t="s">
        <v>10</v>
      </c>
      <c r="G12" s="8" t="s">
        <v>3</v>
      </c>
      <c r="H12" s="9" t="s">
        <v>4</v>
      </c>
      <c r="I12" s="6" t="s">
        <v>2</v>
      </c>
      <c r="J12" s="7" t="s">
        <v>9</v>
      </c>
      <c r="K12" s="7" t="s">
        <v>10</v>
      </c>
      <c r="L12" s="8" t="s">
        <v>3</v>
      </c>
      <c r="M12" s="9" t="s">
        <v>4</v>
      </c>
    </row>
    <row r="13" spans="1:13" x14ac:dyDescent="0.2">
      <c r="A13" s="89" t="s">
        <v>78</v>
      </c>
      <c r="B13" s="10" t="s">
        <v>49</v>
      </c>
      <c r="C13" s="11" t="s">
        <v>12</v>
      </c>
      <c r="D13" s="27">
        <v>68049</v>
      </c>
      <c r="E13" s="26" t="s">
        <v>47</v>
      </c>
      <c r="F13" s="26" t="s">
        <v>47</v>
      </c>
      <c r="G13" s="26" t="s">
        <v>47</v>
      </c>
      <c r="H13" s="28">
        <f>SUM(D13:G13)</f>
        <v>68049</v>
      </c>
      <c r="I13" s="26" t="s">
        <v>47</v>
      </c>
      <c r="J13" s="26" t="s">
        <v>47</v>
      </c>
      <c r="K13" s="26" t="s">
        <v>47</v>
      </c>
      <c r="L13" s="26" t="s">
        <v>47</v>
      </c>
      <c r="M13" s="28">
        <f>SUM(I13:L13)</f>
        <v>0</v>
      </c>
    </row>
    <row r="14" spans="1:13" x14ac:dyDescent="0.2">
      <c r="A14" s="90"/>
      <c r="B14" s="12" t="s">
        <v>46</v>
      </c>
      <c r="C14" s="11" t="s">
        <v>12</v>
      </c>
      <c r="D14" s="26" t="s">
        <v>47</v>
      </c>
      <c r="E14" s="26" t="s">
        <v>47</v>
      </c>
      <c r="F14" s="27">
        <v>119855</v>
      </c>
      <c r="G14" s="27">
        <v>9681</v>
      </c>
      <c r="H14" s="29">
        <f t="shared" ref="H14" si="0">SUM(D14:G14)</f>
        <v>129536</v>
      </c>
      <c r="I14" s="26" t="s">
        <v>47</v>
      </c>
      <c r="J14" s="26" t="s">
        <v>47</v>
      </c>
      <c r="K14" s="26" t="s">
        <v>47</v>
      </c>
      <c r="L14" s="26" t="s">
        <v>47</v>
      </c>
      <c r="M14" s="29">
        <f t="shared" ref="M14" si="1">SUM(I14:L14)</f>
        <v>0</v>
      </c>
    </row>
    <row r="15" spans="1:13" x14ac:dyDescent="0.2">
      <c r="A15" s="13" t="s">
        <v>4</v>
      </c>
      <c r="B15" s="13"/>
      <c r="C15" s="13"/>
      <c r="D15" s="30">
        <f>SUM(D13:D14)</f>
        <v>68049</v>
      </c>
      <c r="E15" s="31">
        <f t="shared" ref="E15:H15" si="2">SUM(E13:E14)</f>
        <v>0</v>
      </c>
      <c r="F15" s="31">
        <f t="shared" si="2"/>
        <v>119855</v>
      </c>
      <c r="G15" s="32">
        <f t="shared" si="2"/>
        <v>9681</v>
      </c>
      <c r="H15" s="33">
        <f t="shared" si="2"/>
        <v>197585</v>
      </c>
      <c r="I15" s="30">
        <f>SUM(I13:I14)</f>
        <v>0</v>
      </c>
      <c r="J15" s="31">
        <f t="shared" ref="J15:M15" si="3">SUM(J13:J14)</f>
        <v>0</v>
      </c>
      <c r="K15" s="31">
        <f t="shared" si="3"/>
        <v>0</v>
      </c>
      <c r="L15" s="32">
        <f t="shared" si="3"/>
        <v>0</v>
      </c>
      <c r="M15" s="33">
        <f t="shared" si="3"/>
        <v>0</v>
      </c>
    </row>
  </sheetData>
  <mergeCells count="10">
    <mergeCell ref="A13:A14"/>
    <mergeCell ref="A1:M1"/>
    <mergeCell ref="A2:M3"/>
    <mergeCell ref="A5:M5"/>
    <mergeCell ref="A7:M8"/>
    <mergeCell ref="B11:B12"/>
    <mergeCell ref="C11:C12"/>
    <mergeCell ref="D11:H11"/>
    <mergeCell ref="I11:M11"/>
    <mergeCell ref="A11:A12"/>
  </mergeCells>
  <pageMargins left="0.7" right="0.7" top="0.75" bottom="0.75" header="0.3" footer="0.3"/>
  <pageSetup paperSize="9" scale="93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8A86F-45B2-4AF1-8658-0261B5D85BFA}">
  <sheetPr>
    <pageSetUpPr fitToPage="1"/>
  </sheetPr>
  <dimension ref="A1:M20"/>
  <sheetViews>
    <sheetView zoomScaleNormal="100" workbookViewId="0">
      <selection activeCell="A5" sqref="A5:M5"/>
    </sheetView>
  </sheetViews>
  <sheetFormatPr defaultRowHeight="15" x14ac:dyDescent="0.2"/>
  <cols>
    <col min="1" max="2" width="25" style="4" customWidth="1"/>
    <col min="3" max="3" width="22.5" style="4" bestFit="1" customWidth="1"/>
    <col min="4" max="7" width="12.6640625" style="4" customWidth="1"/>
    <col min="8" max="8" width="14.1640625" style="4" customWidth="1"/>
    <col min="9" max="13" width="12.6640625" style="4" customWidth="1"/>
    <col min="14" max="16384" width="9.33203125" style="4"/>
  </cols>
  <sheetData>
    <row r="1" spans="1:13" s="5" customFormat="1" ht="15.75" x14ac:dyDescent="0.2">
      <c r="A1" s="76" t="s">
        <v>16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s="5" customFormat="1" ht="15.75" x14ac:dyDescent="0.2">
      <c r="A2" s="86" t="s">
        <v>86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3" s="5" customFormat="1" ht="15.75" x14ac:dyDescent="0.2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5" spans="1:13" s="5" customFormat="1" ht="37.5" customHeight="1" x14ac:dyDescent="0.2">
      <c r="A5" s="76" t="str">
        <f>'45а'!A6</f>
        <v>Публичное акционерное общество «Фортум»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3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5" customFormat="1" ht="15.75" x14ac:dyDescent="0.2">
      <c r="A7" s="91" t="s">
        <v>87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</row>
    <row r="8" spans="1:13" s="5" customFormat="1" ht="15.75" x14ac:dyDescent="0.2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</row>
    <row r="9" spans="1:13" s="5" customFormat="1" ht="15.75" x14ac:dyDescent="0.2">
      <c r="E9" s="14" t="s">
        <v>6</v>
      </c>
      <c r="F9" s="14" t="s">
        <v>93</v>
      </c>
      <c r="G9" s="14">
        <v>2019</v>
      </c>
      <c r="H9" s="14" t="s">
        <v>8</v>
      </c>
      <c r="I9" s="14"/>
    </row>
    <row r="11" spans="1:13" x14ac:dyDescent="0.2">
      <c r="A11" s="95" t="s">
        <v>94</v>
      </c>
      <c r="B11" s="95" t="s">
        <v>0</v>
      </c>
      <c r="C11" s="95" t="s">
        <v>11</v>
      </c>
      <c r="D11" s="92" t="s">
        <v>1</v>
      </c>
      <c r="E11" s="93"/>
      <c r="F11" s="93"/>
      <c r="G11" s="93"/>
      <c r="H11" s="94"/>
      <c r="I11" s="92" t="s">
        <v>5</v>
      </c>
      <c r="J11" s="93"/>
      <c r="K11" s="93"/>
      <c r="L11" s="93"/>
      <c r="M11" s="94"/>
    </row>
    <row r="12" spans="1:13" x14ac:dyDescent="0.2">
      <c r="A12" s="96"/>
      <c r="B12" s="96"/>
      <c r="C12" s="96"/>
      <c r="D12" s="6" t="s">
        <v>2</v>
      </c>
      <c r="E12" s="7" t="s">
        <v>9</v>
      </c>
      <c r="F12" s="7" t="s">
        <v>10</v>
      </c>
      <c r="G12" s="8" t="s">
        <v>3</v>
      </c>
      <c r="H12" s="9" t="s">
        <v>4</v>
      </c>
      <c r="I12" s="6" t="s">
        <v>2</v>
      </c>
      <c r="J12" s="7" t="s">
        <v>9</v>
      </c>
      <c r="K12" s="7" t="s">
        <v>10</v>
      </c>
      <c r="L12" s="8" t="s">
        <v>3</v>
      </c>
      <c r="M12" s="9" t="s">
        <v>4</v>
      </c>
    </row>
    <row r="13" spans="1:13" x14ac:dyDescent="0.2">
      <c r="A13" s="89" t="s">
        <v>78</v>
      </c>
      <c r="B13" s="10" t="s">
        <v>49</v>
      </c>
      <c r="C13" s="11" t="s">
        <v>12</v>
      </c>
      <c r="D13" s="27">
        <v>433619</v>
      </c>
      <c r="E13" s="26" t="s">
        <v>47</v>
      </c>
      <c r="F13" s="26" t="s">
        <v>47</v>
      </c>
      <c r="G13" s="26" t="s">
        <v>47</v>
      </c>
      <c r="H13" s="28">
        <f>SUM(D13:G13)</f>
        <v>433619</v>
      </c>
      <c r="I13" s="26" t="s">
        <v>47</v>
      </c>
      <c r="J13" s="26" t="s">
        <v>47</v>
      </c>
      <c r="K13" s="26" t="s">
        <v>47</v>
      </c>
      <c r="L13" s="26" t="s">
        <v>47</v>
      </c>
      <c r="M13" s="28">
        <f>SUM(I13:L13)</f>
        <v>0</v>
      </c>
    </row>
    <row r="14" spans="1:13" x14ac:dyDescent="0.2">
      <c r="A14" s="90"/>
      <c r="B14" s="12" t="s">
        <v>46</v>
      </c>
      <c r="C14" s="11" t="s">
        <v>12</v>
      </c>
      <c r="D14" s="26" t="s">
        <v>47</v>
      </c>
      <c r="E14" s="26" t="s">
        <v>47</v>
      </c>
      <c r="F14" s="27">
        <v>1146480</v>
      </c>
      <c r="G14" s="27">
        <v>81468</v>
      </c>
      <c r="H14" s="29">
        <f t="shared" ref="H14" si="0">SUM(D14:G14)</f>
        <v>1227948</v>
      </c>
      <c r="I14" s="26" t="s">
        <v>47</v>
      </c>
      <c r="J14" s="26" t="s">
        <v>47</v>
      </c>
      <c r="K14" s="26" t="s">
        <v>47</v>
      </c>
      <c r="L14" s="26" t="s">
        <v>47</v>
      </c>
      <c r="M14" s="29">
        <f t="shared" ref="M14" si="1">SUM(I14:L14)</f>
        <v>0</v>
      </c>
    </row>
    <row r="15" spans="1:13" x14ac:dyDescent="0.2">
      <c r="A15" s="13" t="s">
        <v>4</v>
      </c>
      <c r="B15" s="13"/>
      <c r="C15" s="13"/>
      <c r="D15" s="30">
        <f>SUM(D13:D14)</f>
        <v>433619</v>
      </c>
      <c r="E15" s="31">
        <f t="shared" ref="E15:H15" si="2">SUM(E13:E14)</f>
        <v>0</v>
      </c>
      <c r="F15" s="31">
        <f t="shared" si="2"/>
        <v>1146480</v>
      </c>
      <c r="G15" s="32">
        <f t="shared" si="2"/>
        <v>81468</v>
      </c>
      <c r="H15" s="33">
        <f t="shared" si="2"/>
        <v>1661567</v>
      </c>
      <c r="I15" s="30">
        <f>SUM(I13:I14)</f>
        <v>0</v>
      </c>
      <c r="J15" s="31">
        <f t="shared" ref="J15:M15" si="3">SUM(J13:J14)</f>
        <v>0</v>
      </c>
      <c r="K15" s="31">
        <f t="shared" si="3"/>
        <v>0</v>
      </c>
      <c r="L15" s="32">
        <f t="shared" si="3"/>
        <v>0</v>
      </c>
      <c r="M15" s="33">
        <f t="shared" si="3"/>
        <v>0</v>
      </c>
    </row>
    <row r="17" spans="1:13" x14ac:dyDescent="0.2">
      <c r="A17" s="95" t="s">
        <v>94</v>
      </c>
      <c r="B17" s="95" t="s">
        <v>0</v>
      </c>
      <c r="C17" s="95" t="s">
        <v>11</v>
      </c>
      <c r="D17" s="92" t="s">
        <v>1</v>
      </c>
      <c r="E17" s="93"/>
      <c r="F17" s="93"/>
      <c r="G17" s="93"/>
      <c r="H17" s="94"/>
      <c r="I17" s="92" t="s">
        <v>5</v>
      </c>
      <c r="J17" s="93"/>
      <c r="K17" s="93"/>
      <c r="L17" s="93"/>
      <c r="M17" s="94"/>
    </row>
    <row r="18" spans="1:13" x14ac:dyDescent="0.2">
      <c r="A18" s="96"/>
      <c r="B18" s="96"/>
      <c r="C18" s="96"/>
      <c r="D18" s="41" t="s">
        <v>2</v>
      </c>
      <c r="E18" s="42" t="s">
        <v>9</v>
      </c>
      <c r="F18" s="42" t="s">
        <v>10</v>
      </c>
      <c r="G18" s="43" t="s">
        <v>3</v>
      </c>
      <c r="H18" s="44" t="s">
        <v>4</v>
      </c>
      <c r="I18" s="41" t="s">
        <v>2</v>
      </c>
      <c r="J18" s="42" t="s">
        <v>9</v>
      </c>
      <c r="K18" s="42" t="s">
        <v>10</v>
      </c>
      <c r="L18" s="43" t="s">
        <v>3</v>
      </c>
      <c r="M18" s="44" t="s">
        <v>4</v>
      </c>
    </row>
    <row r="19" spans="1:13" ht="45" x14ac:dyDescent="0.2">
      <c r="A19" s="52" t="s">
        <v>95</v>
      </c>
      <c r="B19" s="59" t="s">
        <v>102</v>
      </c>
      <c r="C19" s="46" t="s">
        <v>12</v>
      </c>
      <c r="D19" s="48">
        <v>6666692</v>
      </c>
      <c r="E19" s="48">
        <v>3390</v>
      </c>
      <c r="F19" s="48">
        <v>3721124</v>
      </c>
      <c r="G19" s="48">
        <v>471220</v>
      </c>
      <c r="H19" s="49">
        <f>SUM(D19:G19)</f>
        <v>10862426</v>
      </c>
      <c r="I19" s="48">
        <v>9100</v>
      </c>
      <c r="J19" s="48">
        <v>5</v>
      </c>
      <c r="K19" s="48">
        <v>5083</v>
      </c>
      <c r="L19" s="48">
        <v>635</v>
      </c>
      <c r="M19" s="49">
        <f>SUM(I19:L19)</f>
        <v>14823</v>
      </c>
    </row>
    <row r="20" spans="1:13" x14ac:dyDescent="0.2">
      <c r="A20" s="47" t="s">
        <v>4</v>
      </c>
      <c r="B20" s="47"/>
      <c r="C20" s="47"/>
      <c r="D20" s="50">
        <f>SUM(D19)</f>
        <v>6666692</v>
      </c>
      <c r="E20" s="50">
        <f t="shared" ref="E20:G20" si="4">SUM(E19)</f>
        <v>3390</v>
      </c>
      <c r="F20" s="50">
        <f t="shared" si="4"/>
        <v>3721124</v>
      </c>
      <c r="G20" s="50">
        <f t="shared" si="4"/>
        <v>471220</v>
      </c>
      <c r="H20" s="51">
        <f>SUM(D20:G20)</f>
        <v>10862426</v>
      </c>
      <c r="I20" s="50">
        <f>SUM(I19)</f>
        <v>9100</v>
      </c>
      <c r="J20" s="50">
        <f t="shared" ref="J20" si="5">SUM(J19)</f>
        <v>5</v>
      </c>
      <c r="K20" s="50">
        <f t="shared" ref="K20" si="6">SUM(K19)</f>
        <v>5083</v>
      </c>
      <c r="L20" s="50">
        <f t="shared" ref="L20" si="7">SUM(L19)</f>
        <v>635</v>
      </c>
      <c r="M20" s="51">
        <f>SUM(I20:L20)</f>
        <v>14823</v>
      </c>
    </row>
  </sheetData>
  <mergeCells count="15">
    <mergeCell ref="A13:A14"/>
    <mergeCell ref="D17:H17"/>
    <mergeCell ref="I17:M17"/>
    <mergeCell ref="A17:A18"/>
    <mergeCell ref="B17:B18"/>
    <mergeCell ref="C17:C18"/>
    <mergeCell ref="A1:M1"/>
    <mergeCell ref="A2:M3"/>
    <mergeCell ref="A5:M5"/>
    <mergeCell ref="A7:M8"/>
    <mergeCell ref="B11:B12"/>
    <mergeCell ref="C11:C12"/>
    <mergeCell ref="D11:H11"/>
    <mergeCell ref="I11:M11"/>
    <mergeCell ref="A11:A12"/>
  </mergeCells>
  <pageMargins left="0.7" right="0.7" top="0.75" bottom="0.75" header="0.3" footer="0.3"/>
  <pageSetup paperSize="9" scale="93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B50A9-ADF6-48AD-A838-CF99279B9144}">
  <sheetPr>
    <pageSetUpPr fitToPage="1"/>
  </sheetPr>
  <dimension ref="A1:M20"/>
  <sheetViews>
    <sheetView zoomScaleNormal="100" workbookViewId="0">
      <selection activeCell="A5" sqref="A5:M5"/>
    </sheetView>
  </sheetViews>
  <sheetFormatPr defaultRowHeight="15" x14ac:dyDescent="0.2"/>
  <cols>
    <col min="1" max="2" width="25" style="4" customWidth="1"/>
    <col min="3" max="3" width="22.5" style="4" bestFit="1" customWidth="1"/>
    <col min="4" max="7" width="12.6640625" style="4" customWidth="1"/>
    <col min="8" max="8" width="14.1640625" style="4" customWidth="1"/>
    <col min="9" max="13" width="12.6640625" style="4" customWidth="1"/>
    <col min="14" max="16384" width="9.33203125" style="4"/>
  </cols>
  <sheetData>
    <row r="1" spans="1:13" s="5" customFormat="1" ht="15.75" x14ac:dyDescent="0.2">
      <c r="A1" s="76" t="s">
        <v>16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s="5" customFormat="1" ht="15.75" x14ac:dyDescent="0.2">
      <c r="A2" s="86" t="s">
        <v>86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3" s="5" customFormat="1" ht="15.75" x14ac:dyDescent="0.2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5" spans="1:13" s="5" customFormat="1" ht="37.5" customHeight="1" x14ac:dyDescent="0.2">
      <c r="A5" s="76" t="str">
        <f>'45а'!A6</f>
        <v>Публичное акционерное общество «Фортум»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3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5" customFormat="1" ht="15.75" x14ac:dyDescent="0.2">
      <c r="A7" s="91" t="s">
        <v>87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</row>
    <row r="8" spans="1:13" s="5" customFormat="1" ht="15.75" x14ac:dyDescent="0.2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</row>
    <row r="9" spans="1:13" s="5" customFormat="1" ht="15.75" x14ac:dyDescent="0.2">
      <c r="E9" s="14" t="s">
        <v>6</v>
      </c>
      <c r="F9" s="14" t="s">
        <v>96</v>
      </c>
      <c r="G9" s="14">
        <v>2019</v>
      </c>
      <c r="H9" s="14" t="s">
        <v>8</v>
      </c>
      <c r="I9" s="14"/>
    </row>
    <row r="11" spans="1:13" x14ac:dyDescent="0.2">
      <c r="A11" s="95" t="s">
        <v>94</v>
      </c>
      <c r="B11" s="95" t="s">
        <v>0</v>
      </c>
      <c r="C11" s="95" t="s">
        <v>11</v>
      </c>
      <c r="D11" s="92" t="s">
        <v>1</v>
      </c>
      <c r="E11" s="93"/>
      <c r="F11" s="93"/>
      <c r="G11" s="93"/>
      <c r="H11" s="94"/>
      <c r="I11" s="92" t="s">
        <v>5</v>
      </c>
      <c r="J11" s="93"/>
      <c r="K11" s="93"/>
      <c r="L11" s="93"/>
      <c r="M11" s="94"/>
    </row>
    <row r="12" spans="1:13" x14ac:dyDescent="0.2">
      <c r="A12" s="96"/>
      <c r="B12" s="96"/>
      <c r="C12" s="96"/>
      <c r="D12" s="41" t="s">
        <v>2</v>
      </c>
      <c r="E12" s="42" t="s">
        <v>9</v>
      </c>
      <c r="F12" s="42" t="s">
        <v>10</v>
      </c>
      <c r="G12" s="43" t="s">
        <v>3</v>
      </c>
      <c r="H12" s="44" t="s">
        <v>4</v>
      </c>
      <c r="I12" s="41" t="s">
        <v>2</v>
      </c>
      <c r="J12" s="42" t="s">
        <v>9</v>
      </c>
      <c r="K12" s="42" t="s">
        <v>10</v>
      </c>
      <c r="L12" s="43" t="s">
        <v>3</v>
      </c>
      <c r="M12" s="44" t="s">
        <v>4</v>
      </c>
    </row>
    <row r="13" spans="1:13" x14ac:dyDescent="0.2">
      <c r="A13" s="89" t="s">
        <v>78</v>
      </c>
      <c r="B13" s="45" t="s">
        <v>49</v>
      </c>
      <c r="C13" s="46" t="s">
        <v>12</v>
      </c>
      <c r="D13" s="48">
        <v>1506786</v>
      </c>
      <c r="E13" s="26" t="s">
        <v>47</v>
      </c>
      <c r="F13" s="26" t="s">
        <v>47</v>
      </c>
      <c r="G13" s="26" t="s">
        <v>47</v>
      </c>
      <c r="H13" s="49">
        <f>SUM(D13:G13)</f>
        <v>1506786</v>
      </c>
      <c r="I13" s="26" t="s">
        <v>47</v>
      </c>
      <c r="J13" s="26" t="s">
        <v>47</v>
      </c>
      <c r="K13" s="26" t="s">
        <v>47</v>
      </c>
      <c r="L13" s="26" t="s">
        <v>47</v>
      </c>
      <c r="M13" s="49">
        <f>SUM(I13:L13)</f>
        <v>0</v>
      </c>
    </row>
    <row r="14" spans="1:13" x14ac:dyDescent="0.2">
      <c r="A14" s="90"/>
      <c r="B14" s="12" t="s">
        <v>46</v>
      </c>
      <c r="C14" s="46" t="s">
        <v>12</v>
      </c>
      <c r="D14" s="26" t="s">
        <v>47</v>
      </c>
      <c r="E14" s="26" t="s">
        <v>47</v>
      </c>
      <c r="F14" s="48">
        <v>1318113</v>
      </c>
      <c r="G14" s="48">
        <v>111357</v>
      </c>
      <c r="H14" s="29">
        <f t="shared" ref="H14" si="0">SUM(D14:G14)</f>
        <v>1429470</v>
      </c>
      <c r="I14" s="26" t="s">
        <v>47</v>
      </c>
      <c r="J14" s="26" t="s">
        <v>47</v>
      </c>
      <c r="K14" s="26" t="s">
        <v>47</v>
      </c>
      <c r="L14" s="26" t="s">
        <v>47</v>
      </c>
      <c r="M14" s="29">
        <f t="shared" ref="M14" si="1">SUM(I14:L14)</f>
        <v>0</v>
      </c>
    </row>
    <row r="15" spans="1:13" x14ac:dyDescent="0.2">
      <c r="A15" s="47" t="s">
        <v>4</v>
      </c>
      <c r="B15" s="47"/>
      <c r="C15" s="47"/>
      <c r="D15" s="50">
        <f>SUM(D13:D14)</f>
        <v>1506786</v>
      </c>
      <c r="E15" s="31">
        <f t="shared" ref="E15:H15" si="2">SUM(E13:E14)</f>
        <v>0</v>
      </c>
      <c r="F15" s="31">
        <f t="shared" si="2"/>
        <v>1318113</v>
      </c>
      <c r="G15" s="32">
        <f t="shared" si="2"/>
        <v>111357</v>
      </c>
      <c r="H15" s="51">
        <f t="shared" si="2"/>
        <v>2936256</v>
      </c>
      <c r="I15" s="50">
        <f>SUM(I13:I14)</f>
        <v>0</v>
      </c>
      <c r="J15" s="31">
        <f t="shared" ref="J15:M15" si="3">SUM(J13:J14)</f>
        <v>0</v>
      </c>
      <c r="K15" s="31">
        <f t="shared" si="3"/>
        <v>0</v>
      </c>
      <c r="L15" s="32">
        <f t="shared" si="3"/>
        <v>0</v>
      </c>
      <c r="M15" s="51">
        <f t="shared" si="3"/>
        <v>0</v>
      </c>
    </row>
    <row r="17" spans="1:13" x14ac:dyDescent="0.2">
      <c r="A17" s="95" t="s">
        <v>94</v>
      </c>
      <c r="B17" s="95" t="s">
        <v>0</v>
      </c>
      <c r="C17" s="95" t="s">
        <v>11</v>
      </c>
      <c r="D17" s="92" t="s">
        <v>1</v>
      </c>
      <c r="E17" s="93"/>
      <c r="F17" s="93"/>
      <c r="G17" s="93"/>
      <c r="H17" s="94"/>
      <c r="I17" s="92" t="s">
        <v>5</v>
      </c>
      <c r="J17" s="93"/>
      <c r="K17" s="93"/>
      <c r="L17" s="93"/>
      <c r="M17" s="94"/>
    </row>
    <row r="18" spans="1:13" x14ac:dyDescent="0.2">
      <c r="A18" s="96"/>
      <c r="B18" s="96"/>
      <c r="C18" s="96"/>
      <c r="D18" s="41" t="s">
        <v>2</v>
      </c>
      <c r="E18" s="42" t="s">
        <v>9</v>
      </c>
      <c r="F18" s="42" t="s">
        <v>10</v>
      </c>
      <c r="G18" s="43" t="s">
        <v>3</v>
      </c>
      <c r="H18" s="44" t="s">
        <v>4</v>
      </c>
      <c r="I18" s="41" t="s">
        <v>2</v>
      </c>
      <c r="J18" s="42" t="s">
        <v>9</v>
      </c>
      <c r="K18" s="42" t="s">
        <v>10</v>
      </c>
      <c r="L18" s="43" t="s">
        <v>3</v>
      </c>
      <c r="M18" s="44" t="s">
        <v>4</v>
      </c>
    </row>
    <row r="19" spans="1:13" ht="45" x14ac:dyDescent="0.2">
      <c r="A19" s="52" t="s">
        <v>95</v>
      </c>
      <c r="B19" s="59" t="s">
        <v>102</v>
      </c>
      <c r="C19" s="46" t="s">
        <v>12</v>
      </c>
      <c r="D19" s="48">
        <v>7449551</v>
      </c>
      <c r="E19" s="48">
        <v>4207</v>
      </c>
      <c r="F19" s="48">
        <v>3629163</v>
      </c>
      <c r="G19" s="48">
        <v>529295</v>
      </c>
      <c r="H19" s="49">
        <f>SUM(D19:G19)</f>
        <v>11612216</v>
      </c>
      <c r="I19" s="48">
        <v>10499</v>
      </c>
      <c r="J19" s="48">
        <v>6</v>
      </c>
      <c r="K19" s="48">
        <v>5142</v>
      </c>
      <c r="L19" s="48">
        <v>733</v>
      </c>
      <c r="M19" s="49">
        <f>SUM(I19:L19)</f>
        <v>16380</v>
      </c>
    </row>
    <row r="20" spans="1:13" x14ac:dyDescent="0.2">
      <c r="A20" s="47" t="s">
        <v>4</v>
      </c>
      <c r="B20" s="47"/>
      <c r="C20" s="47"/>
      <c r="D20" s="50">
        <f>SUM(D19)</f>
        <v>7449551</v>
      </c>
      <c r="E20" s="50">
        <f t="shared" ref="E20:G20" si="4">SUM(E19)</f>
        <v>4207</v>
      </c>
      <c r="F20" s="50">
        <f t="shared" si="4"/>
        <v>3629163</v>
      </c>
      <c r="G20" s="50">
        <f t="shared" si="4"/>
        <v>529295</v>
      </c>
      <c r="H20" s="51">
        <f>SUM(D20:G20)</f>
        <v>11612216</v>
      </c>
      <c r="I20" s="50">
        <f>SUM(I19)</f>
        <v>10499</v>
      </c>
      <c r="J20" s="50">
        <f t="shared" ref="J20:L20" si="5">SUM(J19)</f>
        <v>6</v>
      </c>
      <c r="K20" s="50">
        <f t="shared" si="5"/>
        <v>5142</v>
      </c>
      <c r="L20" s="50">
        <f t="shared" si="5"/>
        <v>733</v>
      </c>
      <c r="M20" s="51">
        <f>SUM(I20:L20)</f>
        <v>16380</v>
      </c>
    </row>
  </sheetData>
  <mergeCells count="15">
    <mergeCell ref="I17:M17"/>
    <mergeCell ref="A1:M1"/>
    <mergeCell ref="A2:M3"/>
    <mergeCell ref="A5:M5"/>
    <mergeCell ref="A7:M8"/>
    <mergeCell ref="A11:A12"/>
    <mergeCell ref="B11:B12"/>
    <mergeCell ref="C11:C12"/>
    <mergeCell ref="D11:H11"/>
    <mergeCell ref="I11:M11"/>
    <mergeCell ref="A13:A14"/>
    <mergeCell ref="A17:A18"/>
    <mergeCell ref="B17:B18"/>
    <mergeCell ref="C17:C18"/>
    <mergeCell ref="D17:H17"/>
  </mergeCells>
  <pageMargins left="0.7" right="0.7" top="0.75" bottom="0.75" header="0.3" footer="0.3"/>
  <pageSetup paperSize="9" scale="93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1AAD8-7672-44D9-870D-E53936EF912F}">
  <sheetPr>
    <pageSetUpPr fitToPage="1"/>
  </sheetPr>
  <dimension ref="A1:M20"/>
  <sheetViews>
    <sheetView tabSelected="1" zoomScaleNormal="100" workbookViewId="0">
      <selection activeCell="A5" sqref="A5:M5"/>
    </sheetView>
  </sheetViews>
  <sheetFormatPr defaultRowHeight="15" x14ac:dyDescent="0.2"/>
  <cols>
    <col min="1" max="2" width="25" style="4" customWidth="1"/>
    <col min="3" max="3" width="22.5" style="4" bestFit="1" customWidth="1"/>
    <col min="4" max="7" width="12.6640625" style="4" customWidth="1"/>
    <col min="8" max="8" width="14.1640625" style="4" customWidth="1"/>
    <col min="9" max="13" width="12.6640625" style="4" customWidth="1"/>
    <col min="14" max="16384" width="9.33203125" style="4"/>
  </cols>
  <sheetData>
    <row r="1" spans="1:13" s="5" customFormat="1" ht="15.75" x14ac:dyDescent="0.2">
      <c r="A1" s="76" t="s">
        <v>16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s="5" customFormat="1" ht="15.75" x14ac:dyDescent="0.2">
      <c r="A2" s="86" t="s">
        <v>86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3" s="5" customFormat="1" ht="15.75" x14ac:dyDescent="0.2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5" spans="1:13" s="5" customFormat="1" ht="37.5" customHeight="1" x14ac:dyDescent="0.2">
      <c r="A5" s="76" t="str">
        <f>'45а'!A6</f>
        <v>Публичное акционерное общество «Фортум»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3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5" customFormat="1" ht="15.75" x14ac:dyDescent="0.2">
      <c r="A7" s="91" t="s">
        <v>87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</row>
    <row r="8" spans="1:13" s="5" customFormat="1" ht="15.75" x14ac:dyDescent="0.2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</row>
    <row r="9" spans="1:13" s="5" customFormat="1" ht="15.75" x14ac:dyDescent="0.2">
      <c r="E9" s="14" t="s">
        <v>6</v>
      </c>
      <c r="F9" s="14" t="s">
        <v>97</v>
      </c>
      <c r="G9" s="14">
        <v>2019</v>
      </c>
      <c r="H9" s="14" t="s">
        <v>8</v>
      </c>
      <c r="I9" s="14"/>
    </row>
    <row r="11" spans="1:13" x14ac:dyDescent="0.2">
      <c r="A11" s="95" t="s">
        <v>94</v>
      </c>
      <c r="B11" s="95" t="s">
        <v>0</v>
      </c>
      <c r="C11" s="95" t="s">
        <v>11</v>
      </c>
      <c r="D11" s="92" t="s">
        <v>1</v>
      </c>
      <c r="E11" s="93"/>
      <c r="F11" s="93"/>
      <c r="G11" s="93"/>
      <c r="H11" s="94"/>
      <c r="I11" s="92" t="s">
        <v>5</v>
      </c>
      <c r="J11" s="93"/>
      <c r="K11" s="93"/>
      <c r="L11" s="93"/>
      <c r="M11" s="94"/>
    </row>
    <row r="12" spans="1:13" x14ac:dyDescent="0.2">
      <c r="A12" s="96"/>
      <c r="B12" s="96"/>
      <c r="C12" s="96"/>
      <c r="D12" s="41" t="s">
        <v>2</v>
      </c>
      <c r="E12" s="42" t="s">
        <v>9</v>
      </c>
      <c r="F12" s="42" t="s">
        <v>10</v>
      </c>
      <c r="G12" s="43" t="s">
        <v>3</v>
      </c>
      <c r="H12" s="44" t="s">
        <v>4</v>
      </c>
      <c r="I12" s="41" t="s">
        <v>2</v>
      </c>
      <c r="J12" s="42" t="s">
        <v>9</v>
      </c>
      <c r="K12" s="42" t="s">
        <v>10</v>
      </c>
      <c r="L12" s="43" t="s">
        <v>3</v>
      </c>
      <c r="M12" s="44" t="s">
        <v>4</v>
      </c>
    </row>
    <row r="13" spans="1:13" x14ac:dyDescent="0.2">
      <c r="A13" s="89" t="s">
        <v>78</v>
      </c>
      <c r="B13" s="45" t="s">
        <v>49</v>
      </c>
      <c r="C13" s="46" t="s">
        <v>12</v>
      </c>
      <c r="D13" s="48">
        <v>2054721</v>
      </c>
      <c r="E13" s="26" t="s">
        <v>47</v>
      </c>
      <c r="F13" s="26" t="s">
        <v>47</v>
      </c>
      <c r="G13" s="26" t="s">
        <v>47</v>
      </c>
      <c r="H13" s="49">
        <f>SUM(D13:G13)</f>
        <v>2054721</v>
      </c>
      <c r="I13" s="26" t="s">
        <v>47</v>
      </c>
      <c r="J13" s="26" t="s">
        <v>47</v>
      </c>
      <c r="K13" s="26" t="s">
        <v>47</v>
      </c>
      <c r="L13" s="26" t="s">
        <v>47</v>
      </c>
      <c r="M13" s="49">
        <f>SUM(I13:L13)</f>
        <v>0</v>
      </c>
    </row>
    <row r="14" spans="1:13" x14ac:dyDescent="0.2">
      <c r="A14" s="90"/>
      <c r="B14" s="12" t="s">
        <v>46</v>
      </c>
      <c r="C14" s="46" t="s">
        <v>12</v>
      </c>
      <c r="D14" s="26" t="s">
        <v>47</v>
      </c>
      <c r="E14" s="26" t="s">
        <v>47</v>
      </c>
      <c r="F14" s="48">
        <v>797449</v>
      </c>
      <c r="G14" s="48">
        <v>103100</v>
      </c>
      <c r="H14" s="29">
        <f t="shared" ref="H14" si="0">SUM(D14:G14)</f>
        <v>900549</v>
      </c>
      <c r="I14" s="26" t="s">
        <v>47</v>
      </c>
      <c r="J14" s="26" t="s">
        <v>47</v>
      </c>
      <c r="K14" s="26" t="s">
        <v>47</v>
      </c>
      <c r="L14" s="26" t="s">
        <v>47</v>
      </c>
      <c r="M14" s="29">
        <f t="shared" ref="M14" si="1">SUM(I14:L14)</f>
        <v>0</v>
      </c>
    </row>
    <row r="15" spans="1:13" x14ac:dyDescent="0.2">
      <c r="A15" s="47" t="s">
        <v>4</v>
      </c>
      <c r="B15" s="47"/>
      <c r="C15" s="47"/>
      <c r="D15" s="50">
        <f>SUM(D13:D14)</f>
        <v>2054721</v>
      </c>
      <c r="E15" s="31">
        <f t="shared" ref="E15:H15" si="2">SUM(E13:E14)</f>
        <v>0</v>
      </c>
      <c r="F15" s="31">
        <f t="shared" si="2"/>
        <v>797449</v>
      </c>
      <c r="G15" s="32">
        <f t="shared" si="2"/>
        <v>103100</v>
      </c>
      <c r="H15" s="51">
        <f t="shared" si="2"/>
        <v>2955270</v>
      </c>
      <c r="I15" s="50">
        <f>SUM(I13:I14)</f>
        <v>0</v>
      </c>
      <c r="J15" s="31">
        <f t="shared" ref="J15:M15" si="3">SUM(J13:J14)</f>
        <v>0</v>
      </c>
      <c r="K15" s="31">
        <f t="shared" si="3"/>
        <v>0</v>
      </c>
      <c r="L15" s="32">
        <f t="shared" si="3"/>
        <v>0</v>
      </c>
      <c r="M15" s="51">
        <f t="shared" si="3"/>
        <v>0</v>
      </c>
    </row>
    <row r="17" spans="1:13" x14ac:dyDescent="0.2">
      <c r="A17" s="95" t="s">
        <v>94</v>
      </c>
      <c r="B17" s="95" t="s">
        <v>0</v>
      </c>
      <c r="C17" s="95" t="s">
        <v>11</v>
      </c>
      <c r="D17" s="92" t="s">
        <v>1</v>
      </c>
      <c r="E17" s="93"/>
      <c r="F17" s="93"/>
      <c r="G17" s="93"/>
      <c r="H17" s="94"/>
      <c r="I17" s="92" t="s">
        <v>5</v>
      </c>
      <c r="J17" s="93"/>
      <c r="K17" s="93"/>
      <c r="L17" s="93"/>
      <c r="M17" s="94"/>
    </row>
    <row r="18" spans="1:13" x14ac:dyDescent="0.2">
      <c r="A18" s="96"/>
      <c r="B18" s="96"/>
      <c r="C18" s="96"/>
      <c r="D18" s="41" t="s">
        <v>2</v>
      </c>
      <c r="E18" s="42" t="s">
        <v>9</v>
      </c>
      <c r="F18" s="42" t="s">
        <v>10</v>
      </c>
      <c r="G18" s="43" t="s">
        <v>3</v>
      </c>
      <c r="H18" s="44" t="s">
        <v>4</v>
      </c>
      <c r="I18" s="41" t="s">
        <v>2</v>
      </c>
      <c r="J18" s="42" t="s">
        <v>9</v>
      </c>
      <c r="K18" s="42" t="s">
        <v>10</v>
      </c>
      <c r="L18" s="43" t="s">
        <v>3</v>
      </c>
      <c r="M18" s="44" t="s">
        <v>4</v>
      </c>
    </row>
    <row r="19" spans="1:13" ht="45" x14ac:dyDescent="0.2">
      <c r="A19" s="53" t="s">
        <v>95</v>
      </c>
      <c r="B19" s="59" t="s">
        <v>102</v>
      </c>
      <c r="C19" s="46" t="s">
        <v>12</v>
      </c>
      <c r="D19" s="48">
        <v>8030009</v>
      </c>
      <c r="E19" s="48">
        <v>4280</v>
      </c>
      <c r="F19" s="48">
        <v>4033539</v>
      </c>
      <c r="G19" s="48">
        <v>576225</v>
      </c>
      <c r="H19" s="49">
        <f>SUM(D19:G19)</f>
        <v>12644053</v>
      </c>
      <c r="I19" s="48">
        <v>10886</v>
      </c>
      <c r="J19" s="48">
        <v>6</v>
      </c>
      <c r="K19" s="48">
        <v>5504</v>
      </c>
      <c r="L19" s="48">
        <v>776</v>
      </c>
      <c r="M19" s="49">
        <f>SUM(I19:L19)</f>
        <v>17172</v>
      </c>
    </row>
    <row r="20" spans="1:13" x14ac:dyDescent="0.2">
      <c r="A20" s="47" t="s">
        <v>4</v>
      </c>
      <c r="B20" s="47"/>
      <c r="C20" s="47"/>
      <c r="D20" s="50">
        <f>SUM(D19)</f>
        <v>8030009</v>
      </c>
      <c r="E20" s="50">
        <f t="shared" ref="E20:G20" si="4">SUM(E19)</f>
        <v>4280</v>
      </c>
      <c r="F20" s="50">
        <f t="shared" si="4"/>
        <v>4033539</v>
      </c>
      <c r="G20" s="50">
        <f t="shared" si="4"/>
        <v>576225</v>
      </c>
      <c r="H20" s="51">
        <f>SUM(D20:G20)</f>
        <v>12644053</v>
      </c>
      <c r="I20" s="50">
        <f>SUM(I19)</f>
        <v>10886</v>
      </c>
      <c r="J20" s="50">
        <f t="shared" ref="J20:L20" si="5">SUM(J19)</f>
        <v>6</v>
      </c>
      <c r="K20" s="50">
        <f t="shared" si="5"/>
        <v>5504</v>
      </c>
      <c r="L20" s="50">
        <f t="shared" si="5"/>
        <v>776</v>
      </c>
      <c r="M20" s="51">
        <f>SUM(I20:L20)</f>
        <v>17172</v>
      </c>
    </row>
  </sheetData>
  <mergeCells count="15">
    <mergeCell ref="I17:M17"/>
    <mergeCell ref="A1:M1"/>
    <mergeCell ref="A2:M3"/>
    <mergeCell ref="A5:M5"/>
    <mergeCell ref="A7:M8"/>
    <mergeCell ref="A11:A12"/>
    <mergeCell ref="B11:B12"/>
    <mergeCell ref="C11:C12"/>
    <mergeCell ref="D11:H11"/>
    <mergeCell ref="I11:M11"/>
    <mergeCell ref="A13:A14"/>
    <mergeCell ref="A17:A18"/>
    <mergeCell ref="B17:B18"/>
    <mergeCell ref="C17:C18"/>
    <mergeCell ref="D17:H17"/>
  </mergeCells>
  <pageMargins left="0.7" right="0.7" top="0.75" bottom="0.75" header="0.3" footer="0.3"/>
  <pageSetup paperSize="9" scale="93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4011A-F70B-4650-A61D-6FE4F791BF8C}">
  <dimension ref="A1:B13"/>
  <sheetViews>
    <sheetView workbookViewId="0">
      <selection activeCell="A5" sqref="A5:B5"/>
    </sheetView>
  </sheetViews>
  <sheetFormatPr defaultRowHeight="15" x14ac:dyDescent="0.2"/>
  <cols>
    <col min="1" max="2" width="76.6640625" style="4" customWidth="1"/>
    <col min="3" max="16384" width="9.33203125" style="4"/>
  </cols>
  <sheetData>
    <row r="1" spans="1:2" s="5" customFormat="1" ht="15.75" x14ac:dyDescent="0.2">
      <c r="A1" s="76" t="s">
        <v>16</v>
      </c>
      <c r="B1" s="76"/>
    </row>
    <row r="2" spans="1:2" s="5" customFormat="1" ht="15.75" x14ac:dyDescent="0.2">
      <c r="A2" s="77" t="s">
        <v>88</v>
      </c>
      <c r="B2" s="77"/>
    </row>
    <row r="3" spans="1:2" s="5" customFormat="1" ht="15.75" x14ac:dyDescent="0.2">
      <c r="A3" s="77"/>
      <c r="B3" s="77"/>
    </row>
    <row r="4" spans="1:2" s="5" customFormat="1" ht="15.75" x14ac:dyDescent="0.2">
      <c r="A4" s="1"/>
      <c r="B4" s="1"/>
    </row>
    <row r="5" spans="1:2" s="5" customFormat="1" ht="37.5" customHeight="1" x14ac:dyDescent="0.2">
      <c r="A5" s="76" t="str">
        <f>'45а'!A6</f>
        <v>Публичное акционерное общество «Фортум»</v>
      </c>
      <c r="B5" s="76"/>
    </row>
    <row r="7" spans="1:2" s="5" customFormat="1" ht="15.75" customHeight="1" x14ac:dyDescent="0.2">
      <c r="A7" s="91" t="s">
        <v>15</v>
      </c>
      <c r="B7" s="91"/>
    </row>
    <row r="8" spans="1:2" s="5" customFormat="1" ht="15.75" customHeight="1" x14ac:dyDescent="0.2">
      <c r="A8" s="91"/>
      <c r="B8" s="91"/>
    </row>
    <row r="9" spans="1:2" s="5" customFormat="1" ht="15.75" customHeight="1" x14ac:dyDescent="0.2">
      <c r="A9" s="91"/>
      <c r="B9" s="91"/>
    </row>
    <row r="11" spans="1:2" ht="15.75" x14ac:dyDescent="0.2">
      <c r="A11" s="15" t="s">
        <v>13</v>
      </c>
      <c r="B11" s="24" t="s">
        <v>48</v>
      </c>
    </row>
    <row r="12" spans="1:2" ht="15.75" x14ac:dyDescent="0.2">
      <c r="A12" s="15" t="s">
        <v>14</v>
      </c>
      <c r="B12" s="54" t="s">
        <v>98</v>
      </c>
    </row>
    <row r="13" spans="1:2" x14ac:dyDescent="0.2">
      <c r="B13" s="25"/>
    </row>
  </sheetData>
  <mergeCells count="4">
    <mergeCell ref="A1:B1"/>
    <mergeCell ref="A5:B5"/>
    <mergeCell ref="A7:B9"/>
    <mergeCell ref="A2:B3"/>
  </mergeCells>
  <hyperlinks>
    <hyperlink ref="B12" r:id="rId1" xr:uid="{50C21DF5-3294-41CE-9D98-F5CB1F16F6C3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2B25A-63A2-4F10-B7FA-A2405865D8DF}">
  <dimension ref="A1:D36"/>
  <sheetViews>
    <sheetView workbookViewId="0">
      <selection activeCell="A5" sqref="A5:D5"/>
    </sheetView>
  </sheetViews>
  <sheetFormatPr defaultRowHeight="15" x14ac:dyDescent="0.2"/>
  <cols>
    <col min="1" max="1" width="6.6640625" style="4" customWidth="1"/>
    <col min="2" max="2" width="6.83203125" style="4" customWidth="1"/>
    <col min="3" max="3" width="33" style="4" customWidth="1"/>
    <col min="4" max="4" width="191" style="4" customWidth="1"/>
    <col min="5" max="16384" width="9.33203125" style="4"/>
  </cols>
  <sheetData>
    <row r="1" spans="1:4" s="5" customFormat="1" ht="15.75" x14ac:dyDescent="0.2">
      <c r="A1" s="76" t="s">
        <v>16</v>
      </c>
      <c r="B1" s="76"/>
      <c r="C1" s="76"/>
      <c r="D1" s="76"/>
    </row>
    <row r="2" spans="1:4" s="5" customFormat="1" ht="15.75" x14ac:dyDescent="0.2">
      <c r="A2" s="77" t="s">
        <v>84</v>
      </c>
      <c r="B2" s="77"/>
      <c r="C2" s="77"/>
      <c r="D2" s="77"/>
    </row>
    <row r="3" spans="1:4" s="5" customFormat="1" ht="15.75" x14ac:dyDescent="0.2">
      <c r="A3" s="77"/>
      <c r="B3" s="77"/>
      <c r="C3" s="77"/>
      <c r="D3" s="77"/>
    </row>
    <row r="4" spans="1:4" s="5" customFormat="1" ht="15.75" x14ac:dyDescent="0.2">
      <c r="A4" s="3"/>
      <c r="B4" s="3"/>
      <c r="C4" s="3"/>
      <c r="D4" s="3"/>
    </row>
    <row r="5" spans="1:4" s="5" customFormat="1" ht="37.5" customHeight="1" x14ac:dyDescent="0.2">
      <c r="A5" s="76" t="str">
        <f>'45а'!A6</f>
        <v>Публичное акционерное общество «Фортум»</v>
      </c>
      <c r="B5" s="76"/>
      <c r="C5" s="76"/>
      <c r="D5" s="76"/>
    </row>
    <row r="7" spans="1:4" s="5" customFormat="1" ht="15.75" x14ac:dyDescent="0.2">
      <c r="A7" s="70" t="s">
        <v>17</v>
      </c>
      <c r="B7" s="70"/>
      <c r="C7" s="70"/>
      <c r="D7" s="70"/>
    </row>
    <row r="8" spans="1:4" s="5" customFormat="1" ht="15.75" x14ac:dyDescent="0.2">
      <c r="A8" s="70"/>
      <c r="B8" s="70"/>
      <c r="C8" s="70"/>
      <c r="D8" s="70"/>
    </row>
    <row r="9" spans="1:4" s="5" customFormat="1" ht="15.75" x14ac:dyDescent="0.2">
      <c r="A9" s="78" t="s">
        <v>18</v>
      </c>
      <c r="B9" s="78"/>
      <c r="C9" s="78"/>
      <c r="D9" s="78"/>
    </row>
    <row r="10" spans="1:4" s="5" customFormat="1" ht="15.75" x14ac:dyDescent="0.2">
      <c r="A10" s="78"/>
      <c r="B10" s="78"/>
      <c r="C10" s="78"/>
      <c r="D10" s="78"/>
    </row>
    <row r="11" spans="1:4" s="5" customFormat="1" ht="15.75" x14ac:dyDescent="0.2">
      <c r="A11" s="78"/>
      <c r="B11" s="78"/>
      <c r="C11" s="78"/>
      <c r="D11" s="78"/>
    </row>
    <row r="12" spans="1:4" s="5" customFormat="1" ht="47.25" customHeight="1" x14ac:dyDescent="0.2">
      <c r="A12" s="72" t="s">
        <v>20</v>
      </c>
      <c r="B12" s="57">
        <v>1</v>
      </c>
      <c r="C12" s="57" t="s">
        <v>19</v>
      </c>
      <c r="D12" s="58" t="s">
        <v>53</v>
      </c>
    </row>
    <row r="13" spans="1:4" ht="63" x14ac:dyDescent="0.2">
      <c r="A13" s="73"/>
      <c r="B13" s="57">
        <v>2</v>
      </c>
      <c r="C13" s="57" t="s">
        <v>21</v>
      </c>
      <c r="D13" s="58" t="s">
        <v>54</v>
      </c>
    </row>
    <row r="14" spans="1:4" ht="31.5" x14ac:dyDescent="0.2">
      <c r="A14" s="73"/>
      <c r="B14" s="57">
        <v>3</v>
      </c>
      <c r="C14" s="57" t="s">
        <v>22</v>
      </c>
      <c r="D14" s="58" t="s">
        <v>55</v>
      </c>
    </row>
    <row r="15" spans="1:4" ht="47.25" x14ac:dyDescent="0.2">
      <c r="A15" s="73"/>
      <c r="B15" s="57">
        <v>4</v>
      </c>
      <c r="C15" s="57" t="s">
        <v>23</v>
      </c>
      <c r="D15" s="58" t="s">
        <v>56</v>
      </c>
    </row>
    <row r="16" spans="1:4" ht="15.75" x14ac:dyDescent="0.2">
      <c r="A16" s="73"/>
      <c r="B16" s="57">
        <v>5</v>
      </c>
      <c r="C16" s="57" t="s">
        <v>24</v>
      </c>
      <c r="D16" s="58" t="s">
        <v>100</v>
      </c>
    </row>
    <row r="17" spans="1:4" ht="31.5" x14ac:dyDescent="0.2">
      <c r="A17" s="73"/>
      <c r="B17" s="57">
        <v>6</v>
      </c>
      <c r="C17" s="57" t="s">
        <v>25</v>
      </c>
      <c r="D17" s="58" t="s">
        <v>57</v>
      </c>
    </row>
    <row r="18" spans="1:4" ht="31.5" x14ac:dyDescent="0.2">
      <c r="A18" s="73"/>
      <c r="B18" s="57">
        <v>7</v>
      </c>
      <c r="C18" s="57" t="s">
        <v>26</v>
      </c>
      <c r="D18" s="58" t="s">
        <v>58</v>
      </c>
    </row>
    <row r="19" spans="1:4" ht="31.5" customHeight="1" x14ac:dyDescent="0.2">
      <c r="A19" s="73"/>
      <c r="B19" s="75">
        <v>8</v>
      </c>
      <c r="C19" s="75" t="s">
        <v>27</v>
      </c>
      <c r="D19" s="58" t="s">
        <v>28</v>
      </c>
    </row>
    <row r="20" spans="1:4" ht="15.75" x14ac:dyDescent="0.2">
      <c r="A20" s="73"/>
      <c r="B20" s="75"/>
      <c r="C20" s="75"/>
      <c r="D20" s="58" t="s">
        <v>59</v>
      </c>
    </row>
    <row r="21" spans="1:4" ht="15.75" x14ac:dyDescent="0.2">
      <c r="A21" s="74"/>
      <c r="B21" s="75"/>
      <c r="C21" s="75"/>
      <c r="D21" s="58" t="s">
        <v>101</v>
      </c>
    </row>
    <row r="22" spans="1:4" ht="15.75" x14ac:dyDescent="0.2">
      <c r="A22" s="16"/>
      <c r="B22" s="17"/>
      <c r="C22" s="17"/>
      <c r="D22" s="18"/>
    </row>
    <row r="23" spans="1:4" ht="15.75" x14ac:dyDescent="0.2">
      <c r="A23" s="16"/>
      <c r="B23" s="17"/>
      <c r="C23" s="17"/>
      <c r="D23" s="18"/>
    </row>
    <row r="24" spans="1:4" ht="15.75" x14ac:dyDescent="0.2">
      <c r="A24" s="16"/>
      <c r="B24" s="17"/>
      <c r="C24" s="17"/>
      <c r="D24" s="18"/>
    </row>
    <row r="25" spans="1:4" ht="15.75" x14ac:dyDescent="0.2">
      <c r="A25" s="16"/>
      <c r="B25" s="17"/>
      <c r="C25" s="17"/>
      <c r="D25" s="18"/>
    </row>
    <row r="26" spans="1:4" ht="15.75" x14ac:dyDescent="0.2">
      <c r="A26" s="16"/>
      <c r="B26" s="16"/>
      <c r="C26" s="16"/>
      <c r="D26" s="16"/>
    </row>
    <row r="27" spans="1:4" ht="15.75" x14ac:dyDescent="0.2">
      <c r="A27" s="16"/>
      <c r="B27" s="16"/>
      <c r="C27" s="16"/>
      <c r="D27" s="16"/>
    </row>
    <row r="28" spans="1:4" ht="15.75" x14ac:dyDescent="0.2">
      <c r="A28" s="16"/>
      <c r="B28" s="16"/>
      <c r="C28" s="16"/>
      <c r="D28" s="16"/>
    </row>
    <row r="29" spans="1:4" ht="15.75" x14ac:dyDescent="0.2">
      <c r="A29" s="16"/>
      <c r="B29" s="16"/>
      <c r="C29" s="16"/>
      <c r="D29" s="16"/>
    </row>
    <row r="30" spans="1:4" ht="15.75" x14ac:dyDescent="0.2">
      <c r="A30" s="16"/>
      <c r="B30" s="16"/>
      <c r="C30" s="16"/>
      <c r="D30" s="16"/>
    </row>
    <row r="31" spans="1:4" ht="15.75" x14ac:dyDescent="0.2">
      <c r="A31" s="16"/>
      <c r="B31" s="16"/>
      <c r="C31" s="16"/>
      <c r="D31" s="16"/>
    </row>
    <row r="32" spans="1:4" ht="15.75" x14ac:dyDescent="0.2">
      <c r="A32" s="16"/>
      <c r="B32" s="16"/>
      <c r="C32" s="16"/>
      <c r="D32" s="16"/>
    </row>
    <row r="33" spans="1:4" ht="15.75" x14ac:dyDescent="0.2">
      <c r="A33" s="16"/>
      <c r="B33" s="16"/>
      <c r="C33" s="16"/>
      <c r="D33" s="16"/>
    </row>
    <row r="34" spans="1:4" ht="15.75" x14ac:dyDescent="0.2">
      <c r="A34" s="16"/>
      <c r="B34" s="16"/>
      <c r="C34" s="16"/>
      <c r="D34" s="16"/>
    </row>
    <row r="35" spans="1:4" ht="15.75" x14ac:dyDescent="0.2">
      <c r="A35" s="16"/>
      <c r="B35" s="16"/>
      <c r="C35" s="16"/>
      <c r="D35" s="16"/>
    </row>
    <row r="36" spans="1:4" ht="15.75" x14ac:dyDescent="0.2">
      <c r="A36" s="16"/>
      <c r="B36" s="16"/>
      <c r="C36" s="16"/>
      <c r="D36" s="16"/>
    </row>
  </sheetData>
  <mergeCells count="8">
    <mergeCell ref="A12:A21"/>
    <mergeCell ref="B19:B21"/>
    <mergeCell ref="C19:C21"/>
    <mergeCell ref="A1:D1"/>
    <mergeCell ref="A2:D3"/>
    <mergeCell ref="A5:D5"/>
    <mergeCell ref="A7:D8"/>
    <mergeCell ref="A9:D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B9CDC-04B3-4125-8144-99732A1E98AD}">
  <dimension ref="A1:D23"/>
  <sheetViews>
    <sheetView workbookViewId="0">
      <selection activeCell="A5" sqref="A5:D5"/>
    </sheetView>
  </sheetViews>
  <sheetFormatPr defaultRowHeight="15" x14ac:dyDescent="0.2"/>
  <cols>
    <col min="1" max="1" width="6.83203125" style="4" customWidth="1"/>
    <col min="2" max="2" width="33" style="4" customWidth="1"/>
    <col min="3" max="3" width="35.6640625" style="4" customWidth="1"/>
    <col min="4" max="4" width="98.83203125" style="4" customWidth="1"/>
    <col min="5" max="16384" width="9.33203125" style="4"/>
  </cols>
  <sheetData>
    <row r="1" spans="1:4" s="5" customFormat="1" ht="15.75" customHeight="1" x14ac:dyDescent="0.2">
      <c r="A1" s="76" t="s">
        <v>16</v>
      </c>
      <c r="B1" s="76"/>
      <c r="C1" s="76"/>
      <c r="D1" s="76"/>
    </row>
    <row r="2" spans="1:4" s="5" customFormat="1" ht="15.75" customHeight="1" x14ac:dyDescent="0.2">
      <c r="A2" s="77" t="s">
        <v>85</v>
      </c>
      <c r="B2" s="77"/>
      <c r="C2" s="77"/>
      <c r="D2" s="77"/>
    </row>
    <row r="3" spans="1:4" s="5" customFormat="1" ht="15.75" x14ac:dyDescent="0.2">
      <c r="A3" s="23"/>
      <c r="B3" s="23"/>
      <c r="C3" s="23"/>
      <c r="D3" s="23"/>
    </row>
    <row r="4" spans="1:4" s="5" customFormat="1" ht="15.75" x14ac:dyDescent="0.2">
      <c r="A4" s="21"/>
      <c r="B4" s="21"/>
      <c r="C4" s="21"/>
      <c r="D4" s="21"/>
    </row>
    <row r="5" spans="1:4" s="5" customFormat="1" ht="37.5" customHeight="1" x14ac:dyDescent="0.2">
      <c r="A5" s="76" t="str">
        <f>'45а'!A6</f>
        <v>Публичное акционерное общество «Фортум»</v>
      </c>
      <c r="B5" s="76"/>
      <c r="C5" s="76"/>
      <c r="D5" s="76"/>
    </row>
    <row r="7" spans="1:4" s="5" customFormat="1" ht="15.75" customHeight="1" x14ac:dyDescent="0.2">
      <c r="A7" s="86" t="s">
        <v>30</v>
      </c>
      <c r="B7" s="86"/>
      <c r="C7" s="86"/>
      <c r="D7" s="86"/>
    </row>
    <row r="8" spans="1:4" s="5" customFormat="1" ht="15.75" x14ac:dyDescent="0.2">
      <c r="A8" s="22"/>
      <c r="B8" s="22"/>
      <c r="C8" s="22"/>
      <c r="D8" s="22"/>
    </row>
    <row r="9" spans="1:4" s="5" customFormat="1" ht="31.5" customHeight="1" x14ac:dyDescent="0.2">
      <c r="A9" s="79">
        <v>1</v>
      </c>
      <c r="B9" s="79" t="s">
        <v>70</v>
      </c>
      <c r="C9" s="19" t="s">
        <v>36</v>
      </c>
      <c r="D9" s="19" t="s">
        <v>60</v>
      </c>
    </row>
    <row r="10" spans="1:4" s="5" customFormat="1" ht="31.5" x14ac:dyDescent="0.2">
      <c r="A10" s="80"/>
      <c r="B10" s="80"/>
      <c r="C10" s="19" t="s">
        <v>31</v>
      </c>
      <c r="D10" s="19" t="s">
        <v>61</v>
      </c>
    </row>
    <row r="11" spans="1:4" s="5" customFormat="1" ht="31.5" x14ac:dyDescent="0.2">
      <c r="A11" s="80"/>
      <c r="B11" s="80"/>
      <c r="C11" s="19" t="s">
        <v>32</v>
      </c>
      <c r="D11" s="19" t="s">
        <v>62</v>
      </c>
    </row>
    <row r="12" spans="1:4" s="5" customFormat="1" ht="31.5" x14ac:dyDescent="0.2">
      <c r="A12" s="80"/>
      <c r="B12" s="80"/>
      <c r="C12" s="19" t="s">
        <v>33</v>
      </c>
      <c r="D12" s="19" t="s">
        <v>63</v>
      </c>
    </row>
    <row r="13" spans="1:4" s="5" customFormat="1" ht="15.75" x14ac:dyDescent="0.2">
      <c r="A13" s="80"/>
      <c r="B13" s="80"/>
      <c r="C13" s="19" t="s">
        <v>34</v>
      </c>
      <c r="D13" s="19" t="s">
        <v>64</v>
      </c>
    </row>
    <row r="14" spans="1:4" s="5" customFormat="1" ht="15.75" x14ac:dyDescent="0.2">
      <c r="A14" s="81"/>
      <c r="B14" s="81"/>
      <c r="C14" s="19" t="s">
        <v>35</v>
      </c>
      <c r="D14" s="35" t="s">
        <v>65</v>
      </c>
    </row>
    <row r="15" spans="1:4" x14ac:dyDescent="0.2">
      <c r="A15" s="79">
        <v>2</v>
      </c>
      <c r="B15" s="82" t="s">
        <v>45</v>
      </c>
      <c r="C15" s="83"/>
      <c r="D15" s="87" t="s">
        <v>66</v>
      </c>
    </row>
    <row r="16" spans="1:4" x14ac:dyDescent="0.2">
      <c r="A16" s="81"/>
      <c r="B16" s="84"/>
      <c r="C16" s="85"/>
      <c r="D16" s="88"/>
    </row>
    <row r="17" spans="1:4" ht="15.75" x14ac:dyDescent="0.2">
      <c r="A17" s="79">
        <v>3</v>
      </c>
      <c r="B17" s="79" t="s">
        <v>37</v>
      </c>
      <c r="C17" s="19" t="s">
        <v>42</v>
      </c>
      <c r="D17" s="20"/>
    </row>
    <row r="18" spans="1:4" ht="31.5" x14ac:dyDescent="0.2">
      <c r="A18" s="80"/>
      <c r="B18" s="80"/>
      <c r="C18" s="19" t="s">
        <v>43</v>
      </c>
      <c r="D18" s="36" t="s">
        <v>67</v>
      </c>
    </row>
    <row r="19" spans="1:4" ht="31.5" x14ac:dyDescent="0.2">
      <c r="A19" s="80"/>
      <c r="B19" s="80"/>
      <c r="C19" s="19" t="s">
        <v>38</v>
      </c>
      <c r="D19" s="36" t="s">
        <v>68</v>
      </c>
    </row>
    <row r="20" spans="1:4" ht="15.75" x14ac:dyDescent="0.2">
      <c r="A20" s="80"/>
      <c r="B20" s="80"/>
      <c r="C20" s="19" t="s">
        <v>39</v>
      </c>
      <c r="D20" s="36">
        <v>47501602</v>
      </c>
    </row>
    <row r="21" spans="1:4" ht="15.75" x14ac:dyDescent="0.2">
      <c r="A21" s="80"/>
      <c r="B21" s="80"/>
      <c r="C21" s="19" t="s">
        <v>44</v>
      </c>
      <c r="D21" s="37" t="s">
        <v>69</v>
      </c>
    </row>
    <row r="22" spans="1:4" ht="15.75" x14ac:dyDescent="0.2">
      <c r="A22" s="80"/>
      <c r="B22" s="80"/>
      <c r="C22" s="19" t="s">
        <v>40</v>
      </c>
      <c r="D22" s="36">
        <v>7203162698</v>
      </c>
    </row>
    <row r="23" spans="1:4" ht="15.75" x14ac:dyDescent="0.2">
      <c r="A23" s="81"/>
      <c r="B23" s="81"/>
      <c r="C23" s="19" t="s">
        <v>41</v>
      </c>
      <c r="D23" s="36">
        <v>997150001</v>
      </c>
    </row>
  </sheetData>
  <mergeCells count="11">
    <mergeCell ref="A17:A23"/>
    <mergeCell ref="B17:B23"/>
    <mergeCell ref="B15:C16"/>
    <mergeCell ref="A15:A16"/>
    <mergeCell ref="A1:D1"/>
    <mergeCell ref="A2:D2"/>
    <mergeCell ref="A5:D5"/>
    <mergeCell ref="A7:D7"/>
    <mergeCell ref="B9:B14"/>
    <mergeCell ref="A9:A14"/>
    <mergeCell ref="D15:D16"/>
  </mergeCells>
  <hyperlinks>
    <hyperlink ref="D14" r:id="rId1" xr:uid="{EE8E8C6A-3D46-440E-A181-70DE43F4ACF1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1F339-63ED-4B26-8019-BFDE794C5D25}">
  <sheetPr>
    <pageSetUpPr fitToPage="1"/>
  </sheetPr>
  <dimension ref="A1:M15"/>
  <sheetViews>
    <sheetView zoomScaleNormal="100" workbookViewId="0">
      <selection activeCell="A5" sqref="A5:M5"/>
    </sheetView>
  </sheetViews>
  <sheetFormatPr defaultRowHeight="15" x14ac:dyDescent="0.2"/>
  <cols>
    <col min="1" max="2" width="25" style="4" customWidth="1"/>
    <col min="3" max="3" width="22.5" style="4" bestFit="1" customWidth="1"/>
    <col min="4" max="13" width="12.6640625" style="4" customWidth="1"/>
    <col min="14" max="16384" width="9.33203125" style="4"/>
  </cols>
  <sheetData>
    <row r="1" spans="1:13" s="5" customFormat="1" ht="15.75" x14ac:dyDescent="0.2">
      <c r="A1" s="76" t="s">
        <v>16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s="5" customFormat="1" ht="15.75" x14ac:dyDescent="0.2">
      <c r="A2" s="86" t="s">
        <v>86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3" s="5" customFormat="1" ht="15.75" x14ac:dyDescent="0.2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5" spans="1:13" s="5" customFormat="1" ht="37.5" customHeight="1" x14ac:dyDescent="0.2">
      <c r="A5" s="76" t="str">
        <f>'45а'!A6</f>
        <v>Публичное акционерное общество «Фортум»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3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5" customFormat="1" ht="15.75" x14ac:dyDescent="0.2">
      <c r="A7" s="91" t="s">
        <v>87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</row>
    <row r="8" spans="1:13" s="5" customFormat="1" ht="15.75" x14ac:dyDescent="0.2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</row>
    <row r="9" spans="1:13" s="5" customFormat="1" ht="15.75" x14ac:dyDescent="0.2">
      <c r="E9" s="14" t="s">
        <v>6</v>
      </c>
      <c r="F9" s="14" t="s">
        <v>7</v>
      </c>
      <c r="G9" s="14">
        <v>2019</v>
      </c>
      <c r="H9" s="14" t="s">
        <v>8</v>
      </c>
      <c r="I9" s="14"/>
    </row>
    <row r="11" spans="1:13" x14ac:dyDescent="0.2">
      <c r="A11" s="95" t="s">
        <v>94</v>
      </c>
      <c r="B11" s="95" t="s">
        <v>0</v>
      </c>
      <c r="C11" s="95" t="s">
        <v>11</v>
      </c>
      <c r="D11" s="92" t="s">
        <v>1</v>
      </c>
      <c r="E11" s="93"/>
      <c r="F11" s="93"/>
      <c r="G11" s="93"/>
      <c r="H11" s="94"/>
      <c r="I11" s="92" t="s">
        <v>5</v>
      </c>
      <c r="J11" s="93"/>
      <c r="K11" s="93"/>
      <c r="L11" s="93"/>
      <c r="M11" s="94"/>
    </row>
    <row r="12" spans="1:13" x14ac:dyDescent="0.2">
      <c r="A12" s="96"/>
      <c r="B12" s="96"/>
      <c r="C12" s="96"/>
      <c r="D12" s="6" t="s">
        <v>2</v>
      </c>
      <c r="E12" s="7" t="s">
        <v>9</v>
      </c>
      <c r="F12" s="7" t="s">
        <v>10</v>
      </c>
      <c r="G12" s="8" t="s">
        <v>3</v>
      </c>
      <c r="H12" s="9" t="s">
        <v>4</v>
      </c>
      <c r="I12" s="6" t="s">
        <v>2</v>
      </c>
      <c r="J12" s="7" t="s">
        <v>9</v>
      </c>
      <c r="K12" s="7" t="s">
        <v>10</v>
      </c>
      <c r="L12" s="8" t="s">
        <v>3</v>
      </c>
      <c r="M12" s="9" t="s">
        <v>4</v>
      </c>
    </row>
    <row r="13" spans="1:13" x14ac:dyDescent="0.2">
      <c r="A13" s="89" t="s">
        <v>78</v>
      </c>
      <c r="B13" s="10" t="s">
        <v>49</v>
      </c>
      <c r="C13" s="11" t="s">
        <v>12</v>
      </c>
      <c r="D13" s="27">
        <v>1893162</v>
      </c>
      <c r="E13" s="26" t="s">
        <v>47</v>
      </c>
      <c r="F13" s="26" t="s">
        <v>47</v>
      </c>
      <c r="G13" s="26" t="s">
        <v>47</v>
      </c>
      <c r="H13" s="28">
        <f>SUM(D13:G13)</f>
        <v>1893162</v>
      </c>
      <c r="I13" s="26" t="s">
        <v>47</v>
      </c>
      <c r="J13" s="26" t="s">
        <v>47</v>
      </c>
      <c r="K13" s="26" t="s">
        <v>47</v>
      </c>
      <c r="L13" s="26" t="s">
        <v>47</v>
      </c>
      <c r="M13" s="28">
        <f>SUM(I13:L13)</f>
        <v>0</v>
      </c>
    </row>
    <row r="14" spans="1:13" x14ac:dyDescent="0.2">
      <c r="A14" s="90"/>
      <c r="B14" s="12" t="s">
        <v>46</v>
      </c>
      <c r="C14" s="11" t="s">
        <v>12</v>
      </c>
      <c r="D14" s="26" t="s">
        <v>47</v>
      </c>
      <c r="E14" s="26" t="s">
        <v>47</v>
      </c>
      <c r="F14" s="27">
        <v>816061</v>
      </c>
      <c r="G14" s="27">
        <v>78624</v>
      </c>
      <c r="H14" s="29">
        <f t="shared" ref="H14" si="0">SUM(D14:G14)</f>
        <v>894685</v>
      </c>
      <c r="I14" s="26" t="s">
        <v>47</v>
      </c>
      <c r="J14" s="26" t="s">
        <v>47</v>
      </c>
      <c r="K14" s="26" t="s">
        <v>47</v>
      </c>
      <c r="L14" s="26" t="s">
        <v>47</v>
      </c>
      <c r="M14" s="29">
        <f t="shared" ref="M14" si="1">SUM(I14:L14)</f>
        <v>0</v>
      </c>
    </row>
    <row r="15" spans="1:13" x14ac:dyDescent="0.2">
      <c r="A15" s="13" t="s">
        <v>4</v>
      </c>
      <c r="B15" s="13"/>
      <c r="C15" s="13"/>
      <c r="D15" s="30">
        <f>SUM(D13:D14)</f>
        <v>1893162</v>
      </c>
      <c r="E15" s="31">
        <f t="shared" ref="E15:H15" si="2">SUM(E13:E14)</f>
        <v>0</v>
      </c>
      <c r="F15" s="31">
        <f t="shared" si="2"/>
        <v>816061</v>
      </c>
      <c r="G15" s="32">
        <f t="shared" si="2"/>
        <v>78624</v>
      </c>
      <c r="H15" s="33">
        <f t="shared" si="2"/>
        <v>2787847</v>
      </c>
      <c r="I15" s="30">
        <f>SUM(I13:I14)</f>
        <v>0</v>
      </c>
      <c r="J15" s="31">
        <f t="shared" ref="J15" si="3">SUM(J13:J14)</f>
        <v>0</v>
      </c>
      <c r="K15" s="31">
        <f t="shared" ref="K15" si="4">SUM(K13:K14)</f>
        <v>0</v>
      </c>
      <c r="L15" s="32">
        <f t="shared" ref="L15" si="5">SUM(L13:L14)</f>
        <v>0</v>
      </c>
      <c r="M15" s="33">
        <f t="shared" ref="M15" si="6">SUM(M13:M14)</f>
        <v>0</v>
      </c>
    </row>
  </sheetData>
  <mergeCells count="10">
    <mergeCell ref="A13:A14"/>
    <mergeCell ref="A2:M3"/>
    <mergeCell ref="A1:M1"/>
    <mergeCell ref="A7:M8"/>
    <mergeCell ref="A5:M5"/>
    <mergeCell ref="D11:H11"/>
    <mergeCell ref="I11:M11"/>
    <mergeCell ref="B11:B12"/>
    <mergeCell ref="C11:C12"/>
    <mergeCell ref="A11:A12"/>
  </mergeCells>
  <pageMargins left="0.7" right="0.7" top="0.75" bottom="0.75" header="0.3" footer="0.3"/>
  <pageSetup paperSize="9" scale="9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8B72B-936C-49EA-B8B3-5A93FB628BAD}">
  <sheetPr>
    <pageSetUpPr fitToPage="1"/>
  </sheetPr>
  <dimension ref="A1:M15"/>
  <sheetViews>
    <sheetView zoomScaleNormal="100" workbookViewId="0">
      <selection activeCell="A5" sqref="A5:M5"/>
    </sheetView>
  </sheetViews>
  <sheetFormatPr defaultRowHeight="15" x14ac:dyDescent="0.2"/>
  <cols>
    <col min="1" max="2" width="25" style="4" customWidth="1"/>
    <col min="3" max="3" width="22.5" style="4" bestFit="1" customWidth="1"/>
    <col min="4" max="13" width="12.6640625" style="4" customWidth="1"/>
    <col min="14" max="16384" width="9.33203125" style="4"/>
  </cols>
  <sheetData>
    <row r="1" spans="1:13" s="5" customFormat="1" ht="15.75" x14ac:dyDescent="0.2">
      <c r="A1" s="76" t="s">
        <v>16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s="5" customFormat="1" ht="15.75" x14ac:dyDescent="0.2">
      <c r="A2" s="86" t="s">
        <v>86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3" s="5" customFormat="1" ht="15.75" x14ac:dyDescent="0.2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5" spans="1:13" s="5" customFormat="1" ht="37.5" customHeight="1" x14ac:dyDescent="0.2">
      <c r="A5" s="76" t="str">
        <f>'45а'!A6</f>
        <v>Публичное акционерное общество «Фортум»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3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5" customFormat="1" ht="15.75" x14ac:dyDescent="0.2">
      <c r="A7" s="91" t="s">
        <v>87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</row>
    <row r="8" spans="1:13" s="5" customFormat="1" ht="15.75" x14ac:dyDescent="0.2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</row>
    <row r="9" spans="1:13" s="5" customFormat="1" ht="15.75" x14ac:dyDescent="0.2">
      <c r="E9" s="14" t="s">
        <v>6</v>
      </c>
      <c r="F9" s="14" t="s">
        <v>50</v>
      </c>
      <c r="G9" s="14">
        <v>2019</v>
      </c>
      <c r="H9" s="14" t="s">
        <v>8</v>
      </c>
      <c r="I9" s="14"/>
    </row>
    <row r="11" spans="1:13" x14ac:dyDescent="0.2">
      <c r="A11" s="95" t="s">
        <v>94</v>
      </c>
      <c r="B11" s="95" t="s">
        <v>0</v>
      </c>
      <c r="C11" s="95" t="s">
        <v>11</v>
      </c>
      <c r="D11" s="92" t="s">
        <v>1</v>
      </c>
      <c r="E11" s="93"/>
      <c r="F11" s="93"/>
      <c r="G11" s="93"/>
      <c r="H11" s="94"/>
      <c r="I11" s="92" t="s">
        <v>5</v>
      </c>
      <c r="J11" s="93"/>
      <c r="K11" s="93"/>
      <c r="L11" s="93"/>
      <c r="M11" s="94"/>
    </row>
    <row r="12" spans="1:13" x14ac:dyDescent="0.2">
      <c r="A12" s="96"/>
      <c r="B12" s="96"/>
      <c r="C12" s="96"/>
      <c r="D12" s="6" t="s">
        <v>2</v>
      </c>
      <c r="E12" s="7" t="s">
        <v>9</v>
      </c>
      <c r="F12" s="7" t="s">
        <v>10</v>
      </c>
      <c r="G12" s="8" t="s">
        <v>3</v>
      </c>
      <c r="H12" s="9" t="s">
        <v>4</v>
      </c>
      <c r="I12" s="6" t="s">
        <v>2</v>
      </c>
      <c r="J12" s="7" t="s">
        <v>9</v>
      </c>
      <c r="K12" s="7" t="s">
        <v>10</v>
      </c>
      <c r="L12" s="8" t="s">
        <v>3</v>
      </c>
      <c r="M12" s="9" t="s">
        <v>4</v>
      </c>
    </row>
    <row r="13" spans="1:13" x14ac:dyDescent="0.2">
      <c r="A13" s="89" t="s">
        <v>78</v>
      </c>
      <c r="B13" s="10" t="s">
        <v>49</v>
      </c>
      <c r="C13" s="11" t="s">
        <v>12</v>
      </c>
      <c r="D13" s="27">
        <v>1693772</v>
      </c>
      <c r="E13" s="26" t="s">
        <v>47</v>
      </c>
      <c r="F13" s="26" t="s">
        <v>47</v>
      </c>
      <c r="G13" s="26" t="s">
        <v>47</v>
      </c>
      <c r="H13" s="28">
        <f>SUM(D13:G13)</f>
        <v>1693772</v>
      </c>
      <c r="I13" s="26" t="s">
        <v>47</v>
      </c>
      <c r="J13" s="26" t="s">
        <v>47</v>
      </c>
      <c r="K13" s="26" t="s">
        <v>47</v>
      </c>
      <c r="L13" s="26" t="s">
        <v>47</v>
      </c>
      <c r="M13" s="28">
        <f>SUM(I13:L13)</f>
        <v>0</v>
      </c>
    </row>
    <row r="14" spans="1:13" x14ac:dyDescent="0.2">
      <c r="A14" s="90"/>
      <c r="B14" s="12" t="s">
        <v>46</v>
      </c>
      <c r="C14" s="11" t="s">
        <v>12</v>
      </c>
      <c r="D14" s="26" t="s">
        <v>47</v>
      </c>
      <c r="E14" s="26" t="s">
        <v>47</v>
      </c>
      <c r="F14" s="27">
        <v>756109</v>
      </c>
      <c r="G14" s="27">
        <v>69599</v>
      </c>
      <c r="H14" s="29">
        <f t="shared" ref="H14" si="0">SUM(D14:G14)</f>
        <v>825708</v>
      </c>
      <c r="I14" s="26" t="s">
        <v>47</v>
      </c>
      <c r="J14" s="26" t="s">
        <v>47</v>
      </c>
      <c r="K14" s="26" t="s">
        <v>47</v>
      </c>
      <c r="L14" s="26" t="s">
        <v>47</v>
      </c>
      <c r="M14" s="29">
        <f t="shared" ref="M14" si="1">SUM(I14:L14)</f>
        <v>0</v>
      </c>
    </row>
    <row r="15" spans="1:13" x14ac:dyDescent="0.2">
      <c r="A15" s="13" t="s">
        <v>4</v>
      </c>
      <c r="B15" s="13"/>
      <c r="C15" s="13"/>
      <c r="D15" s="30">
        <f>SUM(D13:D14)</f>
        <v>1693772</v>
      </c>
      <c r="E15" s="31">
        <f t="shared" ref="E15:H15" si="2">SUM(E13:E14)</f>
        <v>0</v>
      </c>
      <c r="F15" s="31">
        <f t="shared" si="2"/>
        <v>756109</v>
      </c>
      <c r="G15" s="32">
        <f t="shared" si="2"/>
        <v>69599</v>
      </c>
      <c r="H15" s="33">
        <f t="shared" si="2"/>
        <v>2519480</v>
      </c>
      <c r="I15" s="30">
        <f>SUM(I13:I14)</f>
        <v>0</v>
      </c>
      <c r="J15" s="31">
        <f t="shared" ref="J15:M15" si="3">SUM(J13:J14)</f>
        <v>0</v>
      </c>
      <c r="K15" s="31">
        <f t="shared" si="3"/>
        <v>0</v>
      </c>
      <c r="L15" s="32">
        <f t="shared" si="3"/>
        <v>0</v>
      </c>
      <c r="M15" s="33">
        <f t="shared" si="3"/>
        <v>0</v>
      </c>
    </row>
  </sheetData>
  <mergeCells count="10">
    <mergeCell ref="A13:A14"/>
    <mergeCell ref="A1:M1"/>
    <mergeCell ref="A2:M3"/>
    <mergeCell ref="A5:M5"/>
    <mergeCell ref="A7:M8"/>
    <mergeCell ref="B11:B12"/>
    <mergeCell ref="C11:C12"/>
    <mergeCell ref="D11:H11"/>
    <mergeCell ref="I11:M11"/>
    <mergeCell ref="A11:A12"/>
  </mergeCells>
  <pageMargins left="0.7" right="0.7" top="0.75" bottom="0.75" header="0.3" footer="0.3"/>
  <pageSetup paperSize="9" scale="9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C3157-E0C7-48A2-B0FC-29D07B070BE9}">
  <sheetPr>
    <pageSetUpPr fitToPage="1"/>
  </sheetPr>
  <dimension ref="A1:M15"/>
  <sheetViews>
    <sheetView zoomScaleNormal="100" workbookViewId="0">
      <selection activeCell="A5" sqref="A5:M5"/>
    </sheetView>
  </sheetViews>
  <sheetFormatPr defaultRowHeight="15" x14ac:dyDescent="0.2"/>
  <cols>
    <col min="1" max="2" width="25" style="4" customWidth="1"/>
    <col min="3" max="3" width="22.5" style="4" bestFit="1" customWidth="1"/>
    <col min="4" max="13" width="12.6640625" style="4" customWidth="1"/>
    <col min="14" max="16384" width="9.33203125" style="4"/>
  </cols>
  <sheetData>
    <row r="1" spans="1:13" s="5" customFormat="1" ht="15.75" x14ac:dyDescent="0.2">
      <c r="A1" s="76" t="s">
        <v>16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s="5" customFormat="1" ht="15.75" x14ac:dyDescent="0.2">
      <c r="A2" s="86" t="s">
        <v>86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3" s="5" customFormat="1" ht="15.75" x14ac:dyDescent="0.2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5" spans="1:13" s="5" customFormat="1" ht="37.5" customHeight="1" x14ac:dyDescent="0.2">
      <c r="A5" s="76" t="str">
        <f>'45а'!A6</f>
        <v>Публичное акционерное общество «Фортум»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3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5" customFormat="1" ht="15.75" x14ac:dyDescent="0.2">
      <c r="A7" s="91" t="s">
        <v>87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</row>
    <row r="8" spans="1:13" s="5" customFormat="1" ht="15.75" x14ac:dyDescent="0.2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</row>
    <row r="9" spans="1:13" s="5" customFormat="1" ht="15.75" x14ac:dyDescent="0.2">
      <c r="E9" s="14" t="s">
        <v>6</v>
      </c>
      <c r="F9" s="14" t="s">
        <v>51</v>
      </c>
      <c r="G9" s="14">
        <v>2019</v>
      </c>
      <c r="H9" s="14" t="s">
        <v>8</v>
      </c>
      <c r="I9" s="14"/>
    </row>
    <row r="11" spans="1:13" x14ac:dyDescent="0.2">
      <c r="A11" s="95" t="s">
        <v>94</v>
      </c>
      <c r="B11" s="95" t="s">
        <v>0</v>
      </c>
      <c r="C11" s="95" t="s">
        <v>11</v>
      </c>
      <c r="D11" s="92" t="s">
        <v>1</v>
      </c>
      <c r="E11" s="93"/>
      <c r="F11" s="93"/>
      <c r="G11" s="93"/>
      <c r="H11" s="94"/>
      <c r="I11" s="92" t="s">
        <v>5</v>
      </c>
      <c r="J11" s="93"/>
      <c r="K11" s="93"/>
      <c r="L11" s="93"/>
      <c r="M11" s="94"/>
    </row>
    <row r="12" spans="1:13" x14ac:dyDescent="0.2">
      <c r="A12" s="96"/>
      <c r="B12" s="96"/>
      <c r="C12" s="96"/>
      <c r="D12" s="6" t="s">
        <v>2</v>
      </c>
      <c r="E12" s="7" t="s">
        <v>9</v>
      </c>
      <c r="F12" s="7" t="s">
        <v>10</v>
      </c>
      <c r="G12" s="8" t="s">
        <v>3</v>
      </c>
      <c r="H12" s="9" t="s">
        <v>4</v>
      </c>
      <c r="I12" s="6" t="s">
        <v>2</v>
      </c>
      <c r="J12" s="7" t="s">
        <v>9</v>
      </c>
      <c r="K12" s="7" t="s">
        <v>10</v>
      </c>
      <c r="L12" s="8" t="s">
        <v>3</v>
      </c>
      <c r="M12" s="9" t="s">
        <v>4</v>
      </c>
    </row>
    <row r="13" spans="1:13" x14ac:dyDescent="0.2">
      <c r="A13" s="89" t="s">
        <v>78</v>
      </c>
      <c r="B13" s="10" t="s">
        <v>49</v>
      </c>
      <c r="C13" s="11" t="s">
        <v>12</v>
      </c>
      <c r="D13" s="27">
        <v>1787805</v>
      </c>
      <c r="E13" s="26" t="s">
        <v>47</v>
      </c>
      <c r="F13" s="26" t="s">
        <v>47</v>
      </c>
      <c r="G13" s="26" t="s">
        <v>47</v>
      </c>
      <c r="H13" s="28">
        <f>SUM(D13:G13)</f>
        <v>1787805</v>
      </c>
      <c r="I13" s="26" t="s">
        <v>47</v>
      </c>
      <c r="J13" s="26" t="s">
        <v>47</v>
      </c>
      <c r="K13" s="26" t="s">
        <v>47</v>
      </c>
      <c r="L13" s="26" t="s">
        <v>47</v>
      </c>
      <c r="M13" s="28">
        <f>SUM(I13:L13)</f>
        <v>0</v>
      </c>
    </row>
    <row r="14" spans="1:13" x14ac:dyDescent="0.2">
      <c r="A14" s="90"/>
      <c r="B14" s="12" t="s">
        <v>46</v>
      </c>
      <c r="C14" s="11" t="s">
        <v>12</v>
      </c>
      <c r="D14" s="26" t="s">
        <v>47</v>
      </c>
      <c r="E14" s="26" t="s">
        <v>47</v>
      </c>
      <c r="F14" s="27">
        <v>726812</v>
      </c>
      <c r="G14" s="27">
        <v>130581</v>
      </c>
      <c r="H14" s="29">
        <f t="shared" ref="H14" si="0">SUM(D14:G14)</f>
        <v>857393</v>
      </c>
      <c r="I14" s="26" t="s">
        <v>47</v>
      </c>
      <c r="J14" s="26" t="s">
        <v>47</v>
      </c>
      <c r="K14" s="26" t="s">
        <v>47</v>
      </c>
      <c r="L14" s="26" t="s">
        <v>47</v>
      </c>
      <c r="M14" s="29">
        <f t="shared" ref="M14" si="1">SUM(I14:L14)</f>
        <v>0</v>
      </c>
    </row>
    <row r="15" spans="1:13" x14ac:dyDescent="0.2">
      <c r="A15" s="13" t="s">
        <v>4</v>
      </c>
      <c r="B15" s="13"/>
      <c r="C15" s="13"/>
      <c r="D15" s="30">
        <f>SUM(D13:D14)</f>
        <v>1787805</v>
      </c>
      <c r="E15" s="31">
        <f t="shared" ref="E15:H15" si="2">SUM(E13:E14)</f>
        <v>0</v>
      </c>
      <c r="F15" s="31">
        <f t="shared" si="2"/>
        <v>726812</v>
      </c>
      <c r="G15" s="32">
        <f t="shared" si="2"/>
        <v>130581</v>
      </c>
      <c r="H15" s="33">
        <f t="shared" si="2"/>
        <v>2645198</v>
      </c>
      <c r="I15" s="30">
        <f>SUM(I13:I14)</f>
        <v>0</v>
      </c>
      <c r="J15" s="31">
        <f t="shared" ref="J15:M15" si="3">SUM(J13:J14)</f>
        <v>0</v>
      </c>
      <c r="K15" s="31">
        <f t="shared" si="3"/>
        <v>0</v>
      </c>
      <c r="L15" s="32">
        <f t="shared" si="3"/>
        <v>0</v>
      </c>
      <c r="M15" s="33">
        <f t="shared" si="3"/>
        <v>0</v>
      </c>
    </row>
  </sheetData>
  <mergeCells count="10">
    <mergeCell ref="A13:A14"/>
    <mergeCell ref="A1:M1"/>
    <mergeCell ref="A2:M3"/>
    <mergeCell ref="A5:M5"/>
    <mergeCell ref="A7:M8"/>
    <mergeCell ref="B11:B12"/>
    <mergeCell ref="C11:C12"/>
    <mergeCell ref="D11:H11"/>
    <mergeCell ref="I11:M11"/>
    <mergeCell ref="A11:A12"/>
  </mergeCells>
  <pageMargins left="0.7" right="0.7" top="0.75" bottom="0.75" header="0.3" footer="0.3"/>
  <pageSetup paperSize="9" scale="9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586E7-B9EE-4F35-A53A-BD3B75258411}">
  <sheetPr>
    <pageSetUpPr fitToPage="1"/>
  </sheetPr>
  <dimension ref="A1:M15"/>
  <sheetViews>
    <sheetView zoomScaleNormal="100" workbookViewId="0">
      <selection activeCell="A5" sqref="A5:M5"/>
    </sheetView>
  </sheetViews>
  <sheetFormatPr defaultRowHeight="15" x14ac:dyDescent="0.2"/>
  <cols>
    <col min="1" max="2" width="25" style="4" customWidth="1"/>
    <col min="3" max="3" width="22.5" style="4" bestFit="1" customWidth="1"/>
    <col min="4" max="13" width="12.6640625" style="4" customWidth="1"/>
    <col min="14" max="16384" width="9.33203125" style="4"/>
  </cols>
  <sheetData>
    <row r="1" spans="1:13" s="5" customFormat="1" ht="15.75" x14ac:dyDescent="0.2">
      <c r="A1" s="76" t="s">
        <v>16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s="5" customFormat="1" ht="15.75" x14ac:dyDescent="0.2">
      <c r="A2" s="86" t="s">
        <v>86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3" s="5" customFormat="1" ht="15.75" x14ac:dyDescent="0.2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5" spans="1:13" s="5" customFormat="1" ht="37.5" customHeight="1" x14ac:dyDescent="0.2">
      <c r="A5" s="76" t="str">
        <f>'45а'!A6</f>
        <v>Публичное акционерное общество «Фортум»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3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5" customFormat="1" ht="15.75" x14ac:dyDescent="0.2">
      <c r="A7" s="91" t="s">
        <v>87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</row>
    <row r="8" spans="1:13" s="5" customFormat="1" ht="15.75" x14ac:dyDescent="0.2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</row>
    <row r="9" spans="1:13" s="5" customFormat="1" ht="15.75" x14ac:dyDescent="0.2">
      <c r="E9" s="14" t="s">
        <v>6</v>
      </c>
      <c r="F9" s="14" t="s">
        <v>52</v>
      </c>
      <c r="G9" s="14">
        <v>2019</v>
      </c>
      <c r="H9" s="14" t="s">
        <v>8</v>
      </c>
      <c r="I9" s="14"/>
    </row>
    <row r="11" spans="1:13" x14ac:dyDescent="0.2">
      <c r="A11" s="95" t="s">
        <v>94</v>
      </c>
      <c r="B11" s="95" t="s">
        <v>0</v>
      </c>
      <c r="C11" s="95" t="s">
        <v>11</v>
      </c>
      <c r="D11" s="92" t="s">
        <v>1</v>
      </c>
      <c r="E11" s="93"/>
      <c r="F11" s="93"/>
      <c r="G11" s="93"/>
      <c r="H11" s="94"/>
      <c r="I11" s="92" t="s">
        <v>5</v>
      </c>
      <c r="J11" s="93"/>
      <c r="K11" s="93"/>
      <c r="L11" s="93"/>
      <c r="M11" s="94"/>
    </row>
    <row r="12" spans="1:13" x14ac:dyDescent="0.2">
      <c r="A12" s="96"/>
      <c r="B12" s="96"/>
      <c r="C12" s="96"/>
      <c r="D12" s="6" t="s">
        <v>2</v>
      </c>
      <c r="E12" s="7" t="s">
        <v>9</v>
      </c>
      <c r="F12" s="7" t="s">
        <v>10</v>
      </c>
      <c r="G12" s="8" t="s">
        <v>3</v>
      </c>
      <c r="H12" s="9" t="s">
        <v>4</v>
      </c>
      <c r="I12" s="6" t="s">
        <v>2</v>
      </c>
      <c r="J12" s="7" t="s">
        <v>9</v>
      </c>
      <c r="K12" s="7" t="s">
        <v>10</v>
      </c>
      <c r="L12" s="8" t="s">
        <v>3</v>
      </c>
      <c r="M12" s="9" t="s">
        <v>4</v>
      </c>
    </row>
    <row r="13" spans="1:13" x14ac:dyDescent="0.2">
      <c r="A13" s="89" t="s">
        <v>78</v>
      </c>
      <c r="B13" s="10" t="s">
        <v>49</v>
      </c>
      <c r="C13" s="11" t="s">
        <v>12</v>
      </c>
      <c r="D13" s="27">
        <v>1786141</v>
      </c>
      <c r="E13" s="26" t="s">
        <v>47</v>
      </c>
      <c r="F13" s="26" t="s">
        <v>47</v>
      </c>
      <c r="G13" s="26" t="s">
        <v>47</v>
      </c>
      <c r="H13" s="28">
        <f>SUM(D13:G13)</f>
        <v>1786141</v>
      </c>
      <c r="I13" s="26" t="s">
        <v>47</v>
      </c>
      <c r="J13" s="26" t="s">
        <v>47</v>
      </c>
      <c r="K13" s="26" t="s">
        <v>47</v>
      </c>
      <c r="L13" s="26" t="s">
        <v>47</v>
      </c>
      <c r="M13" s="28">
        <f>SUM(I13:L13)</f>
        <v>0</v>
      </c>
    </row>
    <row r="14" spans="1:13" x14ac:dyDescent="0.2">
      <c r="A14" s="90"/>
      <c r="B14" s="12" t="s">
        <v>46</v>
      </c>
      <c r="C14" s="11" t="s">
        <v>12</v>
      </c>
      <c r="D14" s="26" t="s">
        <v>47</v>
      </c>
      <c r="E14" s="26" t="s">
        <v>47</v>
      </c>
      <c r="F14" s="27">
        <v>769979</v>
      </c>
      <c r="G14" s="27">
        <v>89078</v>
      </c>
      <c r="H14" s="29">
        <f t="shared" ref="H14" si="0">SUM(D14:G14)</f>
        <v>859057</v>
      </c>
      <c r="I14" s="26" t="s">
        <v>47</v>
      </c>
      <c r="J14" s="26" t="s">
        <v>47</v>
      </c>
      <c r="K14" s="26" t="s">
        <v>47</v>
      </c>
      <c r="L14" s="26" t="s">
        <v>47</v>
      </c>
      <c r="M14" s="29">
        <f t="shared" ref="M14" si="1">SUM(I14:L14)</f>
        <v>0</v>
      </c>
    </row>
    <row r="15" spans="1:13" x14ac:dyDescent="0.2">
      <c r="A15" s="13" t="s">
        <v>4</v>
      </c>
      <c r="B15" s="13"/>
      <c r="C15" s="13"/>
      <c r="D15" s="30">
        <f>SUM(D13:D14)</f>
        <v>1786141</v>
      </c>
      <c r="E15" s="31">
        <f t="shared" ref="E15:H15" si="2">SUM(E13:E14)</f>
        <v>0</v>
      </c>
      <c r="F15" s="31">
        <f t="shared" si="2"/>
        <v>769979</v>
      </c>
      <c r="G15" s="32">
        <f t="shared" si="2"/>
        <v>89078</v>
      </c>
      <c r="H15" s="33">
        <f t="shared" si="2"/>
        <v>2645198</v>
      </c>
      <c r="I15" s="30">
        <f>SUM(I13:I14)</f>
        <v>0</v>
      </c>
      <c r="J15" s="31">
        <f t="shared" ref="J15:M15" si="3">SUM(J13:J14)</f>
        <v>0</v>
      </c>
      <c r="K15" s="31">
        <f t="shared" si="3"/>
        <v>0</v>
      </c>
      <c r="L15" s="32">
        <f t="shared" si="3"/>
        <v>0</v>
      </c>
      <c r="M15" s="33">
        <f t="shared" si="3"/>
        <v>0</v>
      </c>
    </row>
  </sheetData>
  <mergeCells count="10">
    <mergeCell ref="A13:A14"/>
    <mergeCell ref="A1:M1"/>
    <mergeCell ref="A2:M3"/>
    <mergeCell ref="A5:M5"/>
    <mergeCell ref="A7:M8"/>
    <mergeCell ref="B11:B12"/>
    <mergeCell ref="C11:C12"/>
    <mergeCell ref="D11:H11"/>
    <mergeCell ref="I11:M11"/>
    <mergeCell ref="A11:A12"/>
  </mergeCells>
  <pageMargins left="0.7" right="0.7" top="0.75" bottom="0.75" header="0.3" footer="0.3"/>
  <pageSetup paperSize="9" scale="9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7DBBB-F24A-4889-9DA7-F06E2D01B702}">
  <sheetPr>
    <pageSetUpPr fitToPage="1"/>
  </sheetPr>
  <dimension ref="A1:M15"/>
  <sheetViews>
    <sheetView zoomScaleNormal="100" workbookViewId="0">
      <selection activeCell="A5" sqref="A5:M5"/>
    </sheetView>
  </sheetViews>
  <sheetFormatPr defaultRowHeight="15" x14ac:dyDescent="0.2"/>
  <cols>
    <col min="1" max="2" width="25" style="4" customWidth="1"/>
    <col min="3" max="3" width="22.5" style="4" bestFit="1" customWidth="1"/>
    <col min="4" max="13" width="12.6640625" style="4" customWidth="1"/>
    <col min="14" max="16384" width="9.33203125" style="4"/>
  </cols>
  <sheetData>
    <row r="1" spans="1:13" s="5" customFormat="1" ht="15.75" x14ac:dyDescent="0.2">
      <c r="A1" s="76" t="s">
        <v>16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s="5" customFormat="1" ht="15.75" x14ac:dyDescent="0.2">
      <c r="A2" s="86" t="s">
        <v>86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3" s="5" customFormat="1" ht="15.75" x14ac:dyDescent="0.2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5" spans="1:13" s="5" customFormat="1" ht="37.5" customHeight="1" x14ac:dyDescent="0.2">
      <c r="A5" s="76" t="str">
        <f>'45а'!A6</f>
        <v>Публичное акционерное общество «Фортум»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3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5" customFormat="1" ht="15.75" x14ac:dyDescent="0.2">
      <c r="A7" s="91" t="s">
        <v>87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</row>
    <row r="8" spans="1:13" s="5" customFormat="1" ht="15.75" x14ac:dyDescent="0.2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</row>
    <row r="9" spans="1:13" s="5" customFormat="1" ht="15.75" x14ac:dyDescent="0.2">
      <c r="E9" s="14" t="s">
        <v>6</v>
      </c>
      <c r="F9" s="14" t="s">
        <v>82</v>
      </c>
      <c r="G9" s="14">
        <v>2019</v>
      </c>
      <c r="H9" s="14" t="s">
        <v>8</v>
      </c>
      <c r="I9" s="14"/>
    </row>
    <row r="11" spans="1:13" x14ac:dyDescent="0.2">
      <c r="A11" s="95" t="s">
        <v>94</v>
      </c>
      <c r="B11" s="95" t="s">
        <v>0</v>
      </c>
      <c r="C11" s="95" t="s">
        <v>11</v>
      </c>
      <c r="D11" s="92" t="s">
        <v>1</v>
      </c>
      <c r="E11" s="93"/>
      <c r="F11" s="93"/>
      <c r="G11" s="93"/>
      <c r="H11" s="94"/>
      <c r="I11" s="92" t="s">
        <v>5</v>
      </c>
      <c r="J11" s="93"/>
      <c r="K11" s="93"/>
      <c r="L11" s="93"/>
      <c r="M11" s="94"/>
    </row>
    <row r="12" spans="1:13" x14ac:dyDescent="0.2">
      <c r="A12" s="96"/>
      <c r="B12" s="96"/>
      <c r="C12" s="96"/>
      <c r="D12" s="6" t="s">
        <v>2</v>
      </c>
      <c r="E12" s="7" t="s">
        <v>9</v>
      </c>
      <c r="F12" s="7" t="s">
        <v>10</v>
      </c>
      <c r="G12" s="8" t="s">
        <v>3</v>
      </c>
      <c r="H12" s="9" t="s">
        <v>4</v>
      </c>
      <c r="I12" s="6" t="s">
        <v>2</v>
      </c>
      <c r="J12" s="7" t="s">
        <v>9</v>
      </c>
      <c r="K12" s="7" t="s">
        <v>10</v>
      </c>
      <c r="L12" s="8" t="s">
        <v>3</v>
      </c>
      <c r="M12" s="9" t="s">
        <v>4</v>
      </c>
    </row>
    <row r="13" spans="1:13" x14ac:dyDescent="0.2">
      <c r="A13" s="89" t="s">
        <v>78</v>
      </c>
      <c r="B13" s="10" t="s">
        <v>49</v>
      </c>
      <c r="C13" s="11" t="s">
        <v>12</v>
      </c>
      <c r="D13" s="27">
        <v>394573</v>
      </c>
      <c r="E13" s="26" t="s">
        <v>47</v>
      </c>
      <c r="F13" s="26" t="s">
        <v>47</v>
      </c>
      <c r="G13" s="26" t="s">
        <v>47</v>
      </c>
      <c r="H13" s="28">
        <f>SUM(D13:G13)</f>
        <v>394573</v>
      </c>
      <c r="I13" s="26" t="s">
        <v>47</v>
      </c>
      <c r="J13" s="26" t="s">
        <v>47</v>
      </c>
      <c r="K13" s="26" t="s">
        <v>47</v>
      </c>
      <c r="L13" s="26" t="s">
        <v>47</v>
      </c>
      <c r="M13" s="28">
        <f>SUM(I13:L13)</f>
        <v>0</v>
      </c>
    </row>
    <row r="14" spans="1:13" x14ac:dyDescent="0.2">
      <c r="A14" s="90"/>
      <c r="B14" s="12" t="s">
        <v>46</v>
      </c>
      <c r="C14" s="11" t="s">
        <v>12</v>
      </c>
      <c r="D14" s="26" t="s">
        <v>47</v>
      </c>
      <c r="E14" s="26" t="s">
        <v>47</v>
      </c>
      <c r="F14" s="27">
        <v>172648</v>
      </c>
      <c r="G14" s="27">
        <v>16337</v>
      </c>
      <c r="H14" s="29">
        <f t="shared" ref="H14" si="0">SUM(D14:G14)</f>
        <v>188985</v>
      </c>
      <c r="I14" s="26" t="s">
        <v>47</v>
      </c>
      <c r="J14" s="26" t="s">
        <v>47</v>
      </c>
      <c r="K14" s="26" t="s">
        <v>47</v>
      </c>
      <c r="L14" s="26" t="s">
        <v>47</v>
      </c>
      <c r="M14" s="29">
        <f t="shared" ref="M14" si="1">SUM(I14:L14)</f>
        <v>0</v>
      </c>
    </row>
    <row r="15" spans="1:13" x14ac:dyDescent="0.2">
      <c r="A15" s="13" t="s">
        <v>4</v>
      </c>
      <c r="B15" s="13"/>
      <c r="C15" s="13"/>
      <c r="D15" s="30">
        <f>SUM(D13:D14)</f>
        <v>394573</v>
      </c>
      <c r="E15" s="31">
        <f t="shared" ref="E15:H15" si="2">SUM(E13:E14)</f>
        <v>0</v>
      </c>
      <c r="F15" s="31">
        <f t="shared" si="2"/>
        <v>172648</v>
      </c>
      <c r="G15" s="32">
        <f t="shared" si="2"/>
        <v>16337</v>
      </c>
      <c r="H15" s="33">
        <f t="shared" si="2"/>
        <v>583558</v>
      </c>
      <c r="I15" s="30">
        <f>SUM(I13:I14)</f>
        <v>0</v>
      </c>
      <c r="J15" s="31">
        <f t="shared" ref="J15:M15" si="3">SUM(J13:J14)</f>
        <v>0</v>
      </c>
      <c r="K15" s="31">
        <f t="shared" si="3"/>
        <v>0</v>
      </c>
      <c r="L15" s="32">
        <f t="shared" si="3"/>
        <v>0</v>
      </c>
      <c r="M15" s="33">
        <f t="shared" si="3"/>
        <v>0</v>
      </c>
    </row>
  </sheetData>
  <mergeCells count="10">
    <mergeCell ref="A13:A14"/>
    <mergeCell ref="A1:M1"/>
    <mergeCell ref="A2:M3"/>
    <mergeCell ref="A5:M5"/>
    <mergeCell ref="A7:M8"/>
    <mergeCell ref="B11:B12"/>
    <mergeCell ref="C11:C12"/>
    <mergeCell ref="D11:H11"/>
    <mergeCell ref="I11:M11"/>
    <mergeCell ref="A11:A12"/>
  </mergeCells>
  <pageMargins left="0.7" right="0.7" top="0.75" bottom="0.75" header="0.3" footer="0.3"/>
  <pageSetup paperSize="9" scale="9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8553C-4286-47D3-BCBC-6679CD2E85B4}">
  <sheetPr>
    <pageSetUpPr fitToPage="1"/>
  </sheetPr>
  <dimension ref="A1:M15"/>
  <sheetViews>
    <sheetView zoomScaleNormal="100" workbookViewId="0">
      <selection activeCell="A5" sqref="A5:M5"/>
    </sheetView>
  </sheetViews>
  <sheetFormatPr defaultRowHeight="15" x14ac:dyDescent="0.2"/>
  <cols>
    <col min="1" max="2" width="25" style="4" customWidth="1"/>
    <col min="3" max="3" width="22.5" style="4" bestFit="1" customWidth="1"/>
    <col min="4" max="13" width="12.6640625" style="4" customWidth="1"/>
    <col min="14" max="16384" width="9.33203125" style="4"/>
  </cols>
  <sheetData>
    <row r="1" spans="1:13" s="5" customFormat="1" ht="15.75" x14ac:dyDescent="0.2">
      <c r="A1" s="76" t="s">
        <v>16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s="5" customFormat="1" ht="15.75" x14ac:dyDescent="0.2">
      <c r="A2" s="86" t="s">
        <v>86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3" s="5" customFormat="1" ht="15.75" x14ac:dyDescent="0.2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5" spans="1:13" s="5" customFormat="1" ht="37.5" customHeight="1" x14ac:dyDescent="0.2">
      <c r="A5" s="76" t="str">
        <f>'45а'!A6</f>
        <v>Публичное акционерное общество «Фортум»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3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5" customFormat="1" ht="15.75" x14ac:dyDescent="0.2">
      <c r="A7" s="91" t="s">
        <v>87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</row>
    <row r="8" spans="1:13" s="5" customFormat="1" ht="15.75" x14ac:dyDescent="0.2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</row>
    <row r="9" spans="1:13" s="5" customFormat="1" ht="15.75" x14ac:dyDescent="0.2">
      <c r="E9" s="14" t="s">
        <v>6</v>
      </c>
      <c r="F9" s="14" t="s">
        <v>89</v>
      </c>
      <c r="G9" s="14">
        <v>2019</v>
      </c>
      <c r="H9" s="14" t="s">
        <v>8</v>
      </c>
      <c r="I9" s="14"/>
    </row>
    <row r="11" spans="1:13" x14ac:dyDescent="0.2">
      <c r="A11" s="95" t="s">
        <v>94</v>
      </c>
      <c r="B11" s="95" t="s">
        <v>0</v>
      </c>
      <c r="C11" s="95" t="s">
        <v>11</v>
      </c>
      <c r="D11" s="92" t="s">
        <v>1</v>
      </c>
      <c r="E11" s="93"/>
      <c r="F11" s="93"/>
      <c r="G11" s="93"/>
      <c r="H11" s="94"/>
      <c r="I11" s="92" t="s">
        <v>5</v>
      </c>
      <c r="J11" s="93"/>
      <c r="K11" s="93"/>
      <c r="L11" s="93"/>
      <c r="M11" s="94"/>
    </row>
    <row r="12" spans="1:13" x14ac:dyDescent="0.2">
      <c r="A12" s="96"/>
      <c r="B12" s="96"/>
      <c r="C12" s="96"/>
      <c r="D12" s="6" t="s">
        <v>2</v>
      </c>
      <c r="E12" s="7" t="s">
        <v>9</v>
      </c>
      <c r="F12" s="7" t="s">
        <v>10</v>
      </c>
      <c r="G12" s="8" t="s">
        <v>3</v>
      </c>
      <c r="H12" s="9" t="s">
        <v>4</v>
      </c>
      <c r="I12" s="6" t="s">
        <v>2</v>
      </c>
      <c r="J12" s="7" t="s">
        <v>9</v>
      </c>
      <c r="K12" s="7" t="s">
        <v>10</v>
      </c>
      <c r="L12" s="8" t="s">
        <v>3</v>
      </c>
      <c r="M12" s="9" t="s">
        <v>4</v>
      </c>
    </row>
    <row r="13" spans="1:13" x14ac:dyDescent="0.2">
      <c r="A13" s="89" t="s">
        <v>78</v>
      </c>
      <c r="B13" s="10" t="s">
        <v>49</v>
      </c>
      <c r="C13" s="11" t="s">
        <v>12</v>
      </c>
      <c r="D13" s="27">
        <v>13516</v>
      </c>
      <c r="E13" s="26" t="s">
        <v>47</v>
      </c>
      <c r="F13" s="26" t="s">
        <v>47</v>
      </c>
      <c r="G13" s="26" t="s">
        <v>47</v>
      </c>
      <c r="H13" s="28">
        <f>SUM(D13:G13)</f>
        <v>13516</v>
      </c>
      <c r="I13" s="26" t="s">
        <v>47</v>
      </c>
      <c r="J13" s="26" t="s">
        <v>47</v>
      </c>
      <c r="K13" s="26" t="s">
        <v>47</v>
      </c>
      <c r="L13" s="26" t="s">
        <v>47</v>
      </c>
      <c r="M13" s="28">
        <f>SUM(I13:L13)</f>
        <v>0</v>
      </c>
    </row>
    <row r="14" spans="1:13" x14ac:dyDescent="0.2">
      <c r="A14" s="90"/>
      <c r="B14" s="12" t="s">
        <v>46</v>
      </c>
      <c r="C14" s="11" t="s">
        <v>12</v>
      </c>
      <c r="D14" s="26" t="s">
        <v>47</v>
      </c>
      <c r="E14" s="26" t="s">
        <v>47</v>
      </c>
      <c r="F14" s="27">
        <v>28771</v>
      </c>
      <c r="G14" s="27">
        <v>3328</v>
      </c>
      <c r="H14" s="29">
        <f t="shared" ref="H14" si="0">SUM(D14:G14)</f>
        <v>32099</v>
      </c>
      <c r="I14" s="26" t="s">
        <v>47</v>
      </c>
      <c r="J14" s="26" t="s">
        <v>47</v>
      </c>
      <c r="K14" s="26" t="s">
        <v>47</v>
      </c>
      <c r="L14" s="26" t="s">
        <v>47</v>
      </c>
      <c r="M14" s="29">
        <f t="shared" ref="M14" si="1">SUM(I14:L14)</f>
        <v>0</v>
      </c>
    </row>
    <row r="15" spans="1:13" x14ac:dyDescent="0.2">
      <c r="A15" s="13" t="s">
        <v>4</v>
      </c>
      <c r="B15" s="13"/>
      <c r="C15" s="13"/>
      <c r="D15" s="30">
        <f>SUM(D13:D14)</f>
        <v>13516</v>
      </c>
      <c r="E15" s="31">
        <f t="shared" ref="E15:H15" si="2">SUM(E13:E14)</f>
        <v>0</v>
      </c>
      <c r="F15" s="31">
        <f t="shared" si="2"/>
        <v>28771</v>
      </c>
      <c r="G15" s="32">
        <f t="shared" si="2"/>
        <v>3328</v>
      </c>
      <c r="H15" s="33">
        <f t="shared" si="2"/>
        <v>45615</v>
      </c>
      <c r="I15" s="30">
        <f>SUM(I13:I14)</f>
        <v>0</v>
      </c>
      <c r="J15" s="31">
        <f t="shared" ref="J15:M15" si="3">SUM(J13:J14)</f>
        <v>0</v>
      </c>
      <c r="K15" s="31">
        <f t="shared" si="3"/>
        <v>0</v>
      </c>
      <c r="L15" s="32">
        <f t="shared" si="3"/>
        <v>0</v>
      </c>
      <c r="M15" s="33">
        <f t="shared" si="3"/>
        <v>0</v>
      </c>
    </row>
  </sheetData>
  <mergeCells count="10">
    <mergeCell ref="A13:A14"/>
    <mergeCell ref="A1:M1"/>
    <mergeCell ref="A2:M3"/>
    <mergeCell ref="A5:M5"/>
    <mergeCell ref="A7:M8"/>
    <mergeCell ref="B11:B12"/>
    <mergeCell ref="C11:C12"/>
    <mergeCell ref="D11:H11"/>
    <mergeCell ref="I11:M11"/>
    <mergeCell ref="A11:A12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45а</vt:lpstr>
      <vt:lpstr>45б</vt:lpstr>
      <vt:lpstr>45в</vt:lpstr>
      <vt:lpstr>45г - январь</vt:lpstr>
      <vt:lpstr>45г - февраль</vt:lpstr>
      <vt:lpstr>45г - март</vt:lpstr>
      <vt:lpstr>45г - апрель</vt:lpstr>
      <vt:lpstr>45г - май</vt:lpstr>
      <vt:lpstr>45г - июнь</vt:lpstr>
      <vt:lpstr>45г - июль</vt:lpstr>
      <vt:lpstr>45г - август</vt:lpstr>
      <vt:lpstr>45г - сентябрь</vt:lpstr>
      <vt:lpstr>45г - октябрь</vt:lpstr>
      <vt:lpstr>45г - ноябрь</vt:lpstr>
      <vt:lpstr>45г - декабрь</vt:lpstr>
      <vt:lpstr>45з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Silaeva Alexandra O</dc:creator>
  <cp:lastModifiedBy>Silaeva Alexandra O</cp:lastModifiedBy>
  <cp:lastPrinted>2019-01-17T12:58:11Z</cp:lastPrinted>
  <dcterms:created xsi:type="dcterms:W3CDTF">2019-01-17T08:11:37Z</dcterms:created>
  <dcterms:modified xsi:type="dcterms:W3CDTF">2020-02-07T14:57:47Z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c3b1a5-3e25-4525-b923-a0572e679d8b_Enabled">
    <vt:lpwstr>True</vt:lpwstr>
  </property>
  <property fmtid="{D5CDD505-2E9C-101B-9397-08002B2CF9AE}" pid="3" name="MSIP_Label_65c3b1a5-3e25-4525-b923-a0572e679d8b_SiteId">
    <vt:lpwstr>62a9c2c8-8b09-43be-a7fb-9a87875714a9</vt:lpwstr>
  </property>
  <property fmtid="{D5CDD505-2E9C-101B-9397-08002B2CF9AE}" pid="4" name="MSIP_Label_65c3b1a5-3e25-4525-b923-a0572e679d8b_Owner">
    <vt:lpwstr>Alexandra.O.Silaeva@fortum.com</vt:lpwstr>
  </property>
  <property fmtid="{D5CDD505-2E9C-101B-9397-08002B2CF9AE}" pid="5" name="MSIP_Label_65c3b1a5-3e25-4525-b923-a0572e679d8b_SetDate">
    <vt:lpwstr>2019-01-17T08:28:30.3671458Z</vt:lpwstr>
  </property>
  <property fmtid="{D5CDD505-2E9C-101B-9397-08002B2CF9AE}" pid="6" name="MSIP_Label_65c3b1a5-3e25-4525-b923-a0572e679d8b_Name">
    <vt:lpwstr>Internal</vt:lpwstr>
  </property>
  <property fmtid="{D5CDD505-2E9C-101B-9397-08002B2CF9AE}" pid="7" name="MSIP_Label_65c3b1a5-3e25-4525-b923-a0572e679d8b_Application">
    <vt:lpwstr>Microsoft Azure Information Protection</vt:lpwstr>
  </property>
  <property fmtid="{D5CDD505-2E9C-101B-9397-08002B2CF9AE}" pid="8" name="MSIP_Label_65c3b1a5-3e25-4525-b923-a0572e679d8b_Extended_MSFT_Method">
    <vt:lpwstr>Automatic</vt:lpwstr>
  </property>
  <property fmtid="{D5CDD505-2E9C-101B-9397-08002B2CF9AE}" pid="9" name="MSIP_Label_f45044c0-b6aa-4b2b-834d-65c9ef8bb134_Enabled">
    <vt:lpwstr>True</vt:lpwstr>
  </property>
  <property fmtid="{D5CDD505-2E9C-101B-9397-08002B2CF9AE}" pid="10" name="MSIP_Label_f45044c0-b6aa-4b2b-834d-65c9ef8bb134_SiteId">
    <vt:lpwstr>62a9c2c8-8b09-43be-a7fb-9a87875714a9</vt:lpwstr>
  </property>
  <property fmtid="{D5CDD505-2E9C-101B-9397-08002B2CF9AE}" pid="11" name="MSIP_Label_f45044c0-b6aa-4b2b-834d-65c9ef8bb134_Owner">
    <vt:lpwstr>Alexandra.O.Silaeva@fortum.com</vt:lpwstr>
  </property>
  <property fmtid="{D5CDD505-2E9C-101B-9397-08002B2CF9AE}" pid="12" name="MSIP_Label_f45044c0-b6aa-4b2b-834d-65c9ef8bb134_SetDate">
    <vt:lpwstr>2019-01-17T08:28:30.3671458Z</vt:lpwstr>
  </property>
  <property fmtid="{D5CDD505-2E9C-101B-9397-08002B2CF9AE}" pid="13" name="MSIP_Label_f45044c0-b6aa-4b2b-834d-65c9ef8bb134_Name">
    <vt:lpwstr>Hide Visual Label</vt:lpwstr>
  </property>
  <property fmtid="{D5CDD505-2E9C-101B-9397-08002B2CF9AE}" pid="14" name="MSIP_Label_f45044c0-b6aa-4b2b-834d-65c9ef8bb134_Application">
    <vt:lpwstr>Microsoft Azure Information Protection</vt:lpwstr>
  </property>
  <property fmtid="{D5CDD505-2E9C-101B-9397-08002B2CF9AE}" pid="15" name="MSIP_Label_f45044c0-b6aa-4b2b-834d-65c9ef8bb134_Parent">
    <vt:lpwstr>65c3b1a5-3e25-4525-b923-a0572e679d8b</vt:lpwstr>
  </property>
  <property fmtid="{D5CDD505-2E9C-101B-9397-08002B2CF9AE}" pid="16" name="MSIP_Label_f45044c0-b6aa-4b2b-834d-65c9ef8bb134_Extended_MSFT_Method">
    <vt:lpwstr>Automatic</vt:lpwstr>
  </property>
  <property fmtid="{D5CDD505-2E9C-101B-9397-08002B2CF9AE}" pid="17" name="Sensitivity">
    <vt:lpwstr>Internal Hide Visual Label</vt:lpwstr>
  </property>
  <property fmtid="{D5CDD505-2E9C-101B-9397-08002B2CF9AE}" pid="18" name="_AdHocReviewCycleID">
    <vt:i4>-717469184</vt:i4>
  </property>
  <property fmtid="{D5CDD505-2E9C-101B-9397-08002B2CF9AE}" pid="19" name="_NewReviewCycle">
    <vt:lpwstr/>
  </property>
  <property fmtid="{D5CDD505-2E9C-101B-9397-08002B2CF9AE}" pid="20" name="_EmailSubject">
    <vt:lpwstr>Раскрытие информации энергосбытовыми организациями (ПАО "Фортум")</vt:lpwstr>
  </property>
  <property fmtid="{D5CDD505-2E9C-101B-9397-08002B2CF9AE}" pid="21" name="_AuthorEmail">
    <vt:lpwstr>Alexandra.O.Silaeva@fortum.com</vt:lpwstr>
  </property>
  <property fmtid="{D5CDD505-2E9C-101B-9397-08002B2CF9AE}" pid="22" name="_AuthorEmailDisplayName">
    <vt:lpwstr>Silaeva Alexandra O</vt:lpwstr>
  </property>
</Properties>
</file>