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2\STAT\"/>
    </mc:Choice>
  </mc:AlternateContent>
  <xr:revisionPtr revIDLastSave="0" documentId="13_ncr:1_{BA13A1E0-D27F-496F-93F4-864136B54E89}" xr6:coauthVersionLast="46" xr6:coauthVersionMax="46" xr10:uidLastSave="{00000000-0000-0000-0000-000000000000}"/>
  <bookViews>
    <workbookView xWindow="25080" yWindow="-120" windowWidth="25440" windowHeight="15990" xr2:uid="{4EB25D0A-D3A7-4B2B-8AAB-D651F2D648D9}"/>
  </bookViews>
  <sheets>
    <sheet name="Титульный" sheetId="1" r:id="rId1"/>
    <sheet name="Свод" sheetId="2" r:id="rId2"/>
    <sheet name="Информация об организации" sheetId="3" r:id="rId3"/>
    <sheet name="ЧТЭЦ-1 ДМ_П5" sheetId="6" r:id="rId4"/>
    <sheet name="ЧТЭЦ-1 НМ_П5" sheetId="7" r:id="rId5"/>
    <sheet name="ЧТЭЦ-2_П5" sheetId="8" r:id="rId6"/>
    <sheet name="ЧТЭЦ-3 ДМ_П5" sheetId="9" r:id="rId7"/>
    <sheet name="ЧТЭЦ-3 НМ_П5" sheetId="10" r:id="rId8"/>
    <sheet name="ЧТЭЦ-4 Б1_П5" sheetId="11" r:id="rId9"/>
    <sheet name="ЧТЭЦ-4 Б2_П5" sheetId="12" r:id="rId10"/>
    <sheet name="ЧТЭЦ-4 Б3_П5" sheetId="13" r:id="rId11"/>
    <sheet name="ТТЭЦ-1 ДМ_П5" sheetId="14" r:id="rId12"/>
    <sheet name="ТТЭЦ-1 НМ_П5" sheetId="15" r:id="rId13"/>
    <sheet name="ТТЭЦ-2_П5" sheetId="16" r:id="rId14"/>
    <sheet name="НГРЭС Б1_П5" sheetId="17" r:id="rId15"/>
    <sheet name="НГРЭС Б2_П5" sheetId="18" r:id="rId16"/>
    <sheet name="НГРЭС Б3_П5"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14">'НГРЭС Б1_П5'!$A$1:$I$27</definedName>
    <definedName name="_xlnm.Print_Area" localSheetId="15">'НГРЭС Б2_П5'!$A$1:$I$27</definedName>
    <definedName name="_xlnm.Print_Area" localSheetId="16">'НГРЭС Б3_П5'!$A$1:$I$27</definedName>
    <definedName name="_xlnm.Print_Area" localSheetId="11">'ТТЭЦ-1 ДМ_П5'!$A$1:$I$27</definedName>
    <definedName name="_xlnm.Print_Area" localSheetId="12">'ТТЭЦ-1 НМ_П5'!$A$1:$I$27</definedName>
    <definedName name="_xlnm.Print_Area" localSheetId="13">'ТТЭЦ-2_П5'!$A$1:$I$27</definedName>
    <definedName name="_xlnm.Print_Area" localSheetId="3">'ЧТЭЦ-1 ДМ_П5'!$A$1:$I$27</definedName>
    <definedName name="_xlnm.Print_Area" localSheetId="4">'ЧТЭЦ-1 НМ_П5'!$A$1:$I$27</definedName>
    <definedName name="_xlnm.Print_Area" localSheetId="5">'ЧТЭЦ-2_П5'!$A$1:$I$27</definedName>
    <definedName name="_xlnm.Print_Area" localSheetId="6">'ЧТЭЦ-3 ДМ_П5'!$A$1:$I$27</definedName>
    <definedName name="_xlnm.Print_Area" localSheetId="7">'ЧТЭЦ-3 НМ_П5'!$A$1:$I$27</definedName>
    <definedName name="_xlnm.Print_Area" localSheetId="8">'ЧТЭЦ-4 Б1_П5'!$A$1:$I$27</definedName>
    <definedName name="_xlnm.Print_Area" localSheetId="9">'ЧТЭЦ-4 Б2_П5'!$A$1:$I$27</definedName>
    <definedName name="_xlnm.Print_Area" localSheetId="10">'ЧТЭЦ-4 Б3_П5'!$A$1:$I$27</definedName>
    <definedName name="р">P5_SCOPE_PER_PRT,P6_SCOPE_PER_PRT,P7_SCOPE_PER_PRT,P8_SCOPE_PER_PRT</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8" l="1"/>
  <c r="N23" i="8"/>
  <c r="M23" i="8"/>
  <c r="L23" i="8"/>
  <c r="K23" i="8"/>
  <c r="J23" i="8"/>
  <c r="I23" i="8"/>
  <c r="H23" i="8"/>
  <c r="G23" i="8"/>
  <c r="F23" i="8"/>
  <c r="E23" i="8"/>
  <c r="D23" i="8"/>
  <c r="O22" i="8"/>
  <c r="N22" i="8"/>
  <c r="M22" i="8"/>
  <c r="L22" i="8"/>
  <c r="K22" i="8"/>
  <c r="J22" i="8"/>
  <c r="I22" i="8"/>
  <c r="H22" i="8"/>
  <c r="G22" i="8"/>
  <c r="F22" i="8"/>
  <c r="E22" i="8"/>
  <c r="D22" i="8"/>
  <c r="O16" i="19" l="1"/>
  <c r="N16" i="19"/>
  <c r="M16" i="19"/>
  <c r="L16" i="19"/>
  <c r="K16" i="19"/>
  <c r="J16" i="19"/>
  <c r="I16" i="19"/>
  <c r="H16" i="19"/>
  <c r="G16" i="19"/>
  <c r="F16" i="19"/>
  <c r="E16" i="19"/>
  <c r="D16" i="19"/>
  <c r="O16" i="18"/>
  <c r="N16" i="18"/>
  <c r="M16" i="18"/>
  <c r="L16" i="18"/>
  <c r="K16" i="18"/>
  <c r="J16" i="18"/>
  <c r="I16" i="18"/>
  <c r="H16" i="18"/>
  <c r="G16" i="18"/>
  <c r="F16" i="18"/>
  <c r="E16" i="18"/>
  <c r="D16" i="18"/>
  <c r="O16" i="17"/>
  <c r="N16" i="17"/>
  <c r="M16" i="17"/>
  <c r="L16" i="17"/>
  <c r="K16" i="17"/>
  <c r="J16" i="17"/>
  <c r="I16" i="17"/>
  <c r="H16" i="17"/>
  <c r="G16" i="17"/>
  <c r="F16" i="17"/>
  <c r="E16" i="17"/>
  <c r="D16" i="17"/>
  <c r="O16" i="16"/>
  <c r="N16" i="16"/>
  <c r="M16" i="16"/>
  <c r="L16" i="16"/>
  <c r="K16" i="16"/>
  <c r="J16" i="16"/>
  <c r="I16" i="16"/>
  <c r="H16" i="16"/>
  <c r="G16" i="16"/>
  <c r="F16" i="16"/>
  <c r="E16" i="16"/>
  <c r="D16" i="16"/>
  <c r="O16" i="15"/>
  <c r="N16" i="15"/>
  <c r="M16" i="15"/>
  <c r="L16" i="15"/>
  <c r="K16" i="15"/>
  <c r="J16" i="15"/>
  <c r="I16" i="15"/>
  <c r="H16" i="15"/>
  <c r="G16" i="15"/>
  <c r="F16" i="15"/>
  <c r="E16" i="15"/>
  <c r="D16" i="15"/>
  <c r="O16" i="14"/>
  <c r="N16" i="14"/>
  <c r="M16" i="14"/>
  <c r="L16" i="14"/>
  <c r="K16" i="14"/>
  <c r="J16" i="14"/>
  <c r="I16" i="14"/>
  <c r="H16" i="14"/>
  <c r="G16" i="14"/>
  <c r="F16" i="14"/>
  <c r="E16" i="14"/>
  <c r="D16" i="14"/>
  <c r="O16" i="13"/>
  <c r="N16" i="13"/>
  <c r="M16" i="13"/>
  <c r="L16" i="13"/>
  <c r="K16" i="13"/>
  <c r="J16" i="13"/>
  <c r="I16" i="13"/>
  <c r="H16" i="13"/>
  <c r="G16" i="13"/>
  <c r="F16" i="13"/>
  <c r="E16" i="13"/>
  <c r="D16" i="13"/>
  <c r="O16" i="12"/>
  <c r="N16" i="12"/>
  <c r="M16" i="12"/>
  <c r="L16" i="12"/>
  <c r="K16" i="12"/>
  <c r="J16" i="12"/>
  <c r="I16" i="12"/>
  <c r="H16" i="12"/>
  <c r="G16" i="12"/>
  <c r="F16" i="12"/>
  <c r="E16" i="12"/>
  <c r="D16" i="12"/>
  <c r="O16" i="11"/>
  <c r="N16" i="11"/>
  <c r="M16" i="11"/>
  <c r="L16" i="11"/>
  <c r="K16" i="11"/>
  <c r="J16" i="11"/>
  <c r="I16" i="11"/>
  <c r="H16" i="11"/>
  <c r="G16" i="11"/>
  <c r="F16" i="11"/>
  <c r="E16" i="11"/>
  <c r="D16" i="11"/>
  <c r="O16" i="10"/>
  <c r="N16" i="10"/>
  <c r="M16" i="10"/>
  <c r="L16" i="10"/>
  <c r="K16" i="10"/>
  <c r="J16" i="10"/>
  <c r="I16" i="10"/>
  <c r="H16" i="10"/>
  <c r="G16" i="10"/>
  <c r="F16" i="10"/>
  <c r="E16" i="10"/>
  <c r="D16" i="10"/>
  <c r="O16" i="9"/>
  <c r="N16" i="9"/>
  <c r="M16" i="9"/>
  <c r="L16" i="9"/>
  <c r="K16" i="9"/>
  <c r="J16" i="9"/>
  <c r="I16" i="9"/>
  <c r="H16" i="9"/>
  <c r="G16" i="9"/>
  <c r="F16" i="9"/>
  <c r="E16" i="9"/>
  <c r="D16" i="9"/>
  <c r="O16" i="8"/>
  <c r="N16" i="8"/>
  <c r="M16" i="8"/>
  <c r="L16" i="8"/>
  <c r="K16" i="8"/>
  <c r="J16" i="8"/>
  <c r="I16" i="8"/>
  <c r="H16" i="8"/>
  <c r="G16" i="8"/>
  <c r="F16" i="8"/>
  <c r="E16" i="8"/>
  <c r="D16" i="8"/>
  <c r="O16" i="7"/>
  <c r="N16" i="7"/>
  <c r="M16" i="7"/>
  <c r="L16" i="7"/>
  <c r="K16" i="7"/>
  <c r="J16" i="7"/>
  <c r="I16" i="7"/>
  <c r="H16" i="7"/>
  <c r="G16" i="7"/>
  <c r="F16" i="7"/>
  <c r="E16" i="7"/>
  <c r="D16" i="7"/>
  <c r="O16" i="6"/>
  <c r="N16" i="6"/>
  <c r="M16" i="6"/>
  <c r="L16" i="6"/>
  <c r="K16" i="6"/>
  <c r="J16" i="6"/>
  <c r="I16" i="6"/>
  <c r="H16" i="6"/>
  <c r="G16" i="6"/>
  <c r="F16" i="6"/>
  <c r="E16" i="6"/>
  <c r="D16" i="6"/>
  <c r="O10" i="7" l="1"/>
  <c r="N10" i="7"/>
  <c r="M10" i="7"/>
  <c r="L10" i="7"/>
  <c r="K10" i="7"/>
  <c r="J10" i="7"/>
  <c r="I10" i="7"/>
  <c r="H10" i="7"/>
  <c r="G10" i="7"/>
  <c r="F10" i="7"/>
  <c r="E10" i="7"/>
  <c r="D10" i="7"/>
  <c r="O10" i="8"/>
  <c r="N10" i="8"/>
  <c r="M10" i="8"/>
  <c r="L10" i="8"/>
  <c r="K10" i="8"/>
  <c r="J10" i="8"/>
  <c r="I10" i="8"/>
  <c r="H10" i="8"/>
  <c r="G10" i="8"/>
  <c r="F10" i="8"/>
  <c r="E10" i="8"/>
  <c r="D10" i="8"/>
  <c r="O10" i="9"/>
  <c r="N10" i="9"/>
  <c r="M10" i="9"/>
  <c r="L10" i="9"/>
  <c r="K10" i="9"/>
  <c r="J10" i="9"/>
  <c r="I10" i="9"/>
  <c r="H10" i="9"/>
  <c r="G10" i="9"/>
  <c r="F10" i="9"/>
  <c r="E10" i="9"/>
  <c r="D10" i="9"/>
  <c r="O10" i="10"/>
  <c r="N10" i="10"/>
  <c r="M10" i="10"/>
  <c r="L10" i="10"/>
  <c r="K10" i="10"/>
  <c r="J10" i="10"/>
  <c r="I10" i="10"/>
  <c r="H10" i="10"/>
  <c r="G10" i="10"/>
  <c r="F10" i="10"/>
  <c r="E10" i="10"/>
  <c r="D10" i="10"/>
  <c r="O10" i="11"/>
  <c r="N10" i="11"/>
  <c r="M10" i="11"/>
  <c r="L10" i="11"/>
  <c r="K10" i="11"/>
  <c r="J10" i="11"/>
  <c r="I10" i="11"/>
  <c r="H10" i="11"/>
  <c r="G10" i="11"/>
  <c r="F10" i="11"/>
  <c r="E10" i="11"/>
  <c r="D10" i="11"/>
  <c r="O10" i="12"/>
  <c r="N10" i="12"/>
  <c r="M10" i="12"/>
  <c r="L10" i="12"/>
  <c r="K10" i="12"/>
  <c r="J10" i="12"/>
  <c r="I10" i="12"/>
  <c r="H10" i="12"/>
  <c r="G10" i="12"/>
  <c r="F10" i="12"/>
  <c r="E10" i="12"/>
  <c r="D10" i="12"/>
  <c r="O10" i="13"/>
  <c r="N10" i="13"/>
  <c r="M10" i="13"/>
  <c r="L10" i="13"/>
  <c r="K10" i="13"/>
  <c r="J10" i="13"/>
  <c r="I10" i="13"/>
  <c r="H10" i="13"/>
  <c r="G10" i="13"/>
  <c r="F10" i="13"/>
  <c r="E10" i="13"/>
  <c r="D10" i="13"/>
  <c r="O10" i="14"/>
  <c r="N10" i="14"/>
  <c r="M10" i="14"/>
  <c r="L10" i="14"/>
  <c r="K10" i="14"/>
  <c r="J10" i="14"/>
  <c r="I10" i="14"/>
  <c r="H10" i="14"/>
  <c r="G10" i="14"/>
  <c r="F10" i="14"/>
  <c r="E10" i="14"/>
  <c r="D10" i="14"/>
  <c r="O10" i="15"/>
  <c r="N10" i="15"/>
  <c r="M10" i="15"/>
  <c r="L10" i="15"/>
  <c r="K10" i="15"/>
  <c r="J10" i="15"/>
  <c r="I10" i="15"/>
  <c r="H10" i="15"/>
  <c r="G10" i="15"/>
  <c r="F10" i="15"/>
  <c r="E10" i="15"/>
  <c r="D10" i="15"/>
  <c r="O10" i="16"/>
  <c r="N10" i="16"/>
  <c r="M10" i="16"/>
  <c r="L10" i="16"/>
  <c r="K10" i="16"/>
  <c r="J10" i="16"/>
  <c r="I10" i="16"/>
  <c r="H10" i="16"/>
  <c r="G10" i="16"/>
  <c r="F10" i="16"/>
  <c r="E10" i="16"/>
  <c r="D10" i="16"/>
  <c r="O10" i="17"/>
  <c r="N10" i="17"/>
  <c r="M10" i="17"/>
  <c r="L10" i="17"/>
  <c r="K10" i="17"/>
  <c r="J10" i="17"/>
  <c r="I10" i="17"/>
  <c r="H10" i="17"/>
  <c r="G10" i="17"/>
  <c r="F10" i="17"/>
  <c r="E10" i="17"/>
  <c r="D10" i="17"/>
  <c r="O10" i="18"/>
  <c r="N10" i="18"/>
  <c r="M10" i="18"/>
  <c r="L10" i="18"/>
  <c r="K10" i="18"/>
  <c r="J10" i="18"/>
  <c r="I10" i="18"/>
  <c r="H10" i="18"/>
  <c r="G10" i="18"/>
  <c r="F10" i="18"/>
  <c r="E10" i="18"/>
  <c r="D10" i="18"/>
  <c r="O10" i="19"/>
  <c r="N10" i="19"/>
  <c r="M10" i="19"/>
  <c r="L10" i="19"/>
  <c r="K10" i="19"/>
  <c r="J10" i="19"/>
  <c r="I10" i="19"/>
  <c r="H10" i="19"/>
  <c r="G10" i="19"/>
  <c r="F10" i="19"/>
  <c r="E10" i="19"/>
  <c r="D10" i="19"/>
  <c r="O10" i="6"/>
  <c r="N10" i="6"/>
  <c r="M10" i="6"/>
  <c r="L10" i="6"/>
  <c r="K10" i="6"/>
  <c r="J10" i="6"/>
  <c r="I10" i="6"/>
  <c r="H10" i="6"/>
  <c r="G10" i="6"/>
  <c r="F10" i="6"/>
  <c r="E10" i="6"/>
  <c r="D10" i="6"/>
  <c r="O23" i="6"/>
  <c r="N23" i="6"/>
  <c r="M23" i="6"/>
  <c r="L23" i="6"/>
  <c r="K23" i="6"/>
  <c r="J23" i="6"/>
  <c r="I23" i="6"/>
  <c r="H23" i="6"/>
  <c r="G23" i="6"/>
  <c r="F23" i="6"/>
  <c r="E23" i="6"/>
  <c r="D23" i="6"/>
  <c r="O22" i="6"/>
  <c r="N22" i="6"/>
  <c r="M22" i="6"/>
  <c r="L22" i="6"/>
  <c r="K22" i="6"/>
  <c r="J22" i="6"/>
  <c r="I22" i="6"/>
  <c r="H22" i="6"/>
  <c r="G22" i="6"/>
  <c r="F22" i="6"/>
  <c r="E22" i="6"/>
  <c r="D22" i="6"/>
  <c r="O23" i="13"/>
  <c r="N23" i="13"/>
  <c r="M23" i="13"/>
  <c r="L23" i="13"/>
  <c r="K23" i="13"/>
  <c r="J23" i="13"/>
  <c r="I23" i="13"/>
  <c r="H23" i="13"/>
  <c r="G23" i="13"/>
  <c r="F23" i="13"/>
  <c r="E23" i="13"/>
  <c r="D23" i="13"/>
  <c r="O22" i="13"/>
  <c r="N22" i="13"/>
  <c r="M22" i="13"/>
  <c r="L22" i="13"/>
  <c r="K22" i="13"/>
  <c r="J22" i="13"/>
  <c r="I22" i="13"/>
  <c r="H22" i="13"/>
  <c r="G22" i="13"/>
  <c r="F22" i="13"/>
  <c r="E22" i="13"/>
  <c r="D22" i="13"/>
  <c r="O23" i="12"/>
  <c r="N23" i="12"/>
  <c r="M23" i="12"/>
  <c r="L23" i="12"/>
  <c r="K23" i="12"/>
  <c r="J23" i="12"/>
  <c r="I23" i="12"/>
  <c r="H23" i="12"/>
  <c r="G23" i="12"/>
  <c r="F23" i="12"/>
  <c r="E23" i="12"/>
  <c r="D23" i="12"/>
  <c r="O22" i="12"/>
  <c r="N22" i="12"/>
  <c r="M22" i="12"/>
  <c r="L22" i="12"/>
  <c r="K22" i="12"/>
  <c r="J22" i="12"/>
  <c r="I22" i="12"/>
  <c r="H22" i="12"/>
  <c r="G22" i="12"/>
  <c r="F22" i="12"/>
  <c r="E22" i="12"/>
  <c r="D22" i="12"/>
  <c r="O23" i="11"/>
  <c r="N23" i="11"/>
  <c r="M23" i="11"/>
  <c r="L23" i="11"/>
  <c r="K23" i="11"/>
  <c r="J23" i="11"/>
  <c r="I23" i="11"/>
  <c r="H23" i="11"/>
  <c r="G23" i="11"/>
  <c r="F23" i="11"/>
  <c r="E23" i="11"/>
  <c r="D23" i="11"/>
  <c r="O22" i="11"/>
  <c r="N22" i="11"/>
  <c r="M22" i="11"/>
  <c r="L22" i="11"/>
  <c r="K22" i="11"/>
  <c r="J22" i="11"/>
  <c r="I22" i="11"/>
  <c r="H22" i="11"/>
  <c r="G22" i="11"/>
  <c r="F22" i="11"/>
  <c r="E22" i="11"/>
  <c r="D22" i="11"/>
  <c r="O23" i="10"/>
  <c r="N23" i="10"/>
  <c r="M23" i="10"/>
  <c r="L23" i="10"/>
  <c r="K23" i="10"/>
  <c r="J23" i="10"/>
  <c r="I23" i="10"/>
  <c r="H23" i="10"/>
  <c r="G23" i="10"/>
  <c r="F23" i="10"/>
  <c r="E23" i="10"/>
  <c r="D23" i="10"/>
  <c r="O22" i="10"/>
  <c r="N22" i="10"/>
  <c r="M22" i="10"/>
  <c r="L22" i="10"/>
  <c r="K22" i="10"/>
  <c r="J22" i="10"/>
  <c r="I22" i="10"/>
  <c r="H22" i="10"/>
  <c r="G22" i="10"/>
  <c r="F22" i="10"/>
  <c r="E22" i="10"/>
  <c r="D22" i="10"/>
  <c r="O23" i="9"/>
  <c r="N23" i="9"/>
  <c r="M23" i="9"/>
  <c r="L23" i="9"/>
  <c r="K23" i="9"/>
  <c r="J23" i="9"/>
  <c r="I23" i="9"/>
  <c r="H23" i="9"/>
  <c r="G23" i="9"/>
  <c r="F23" i="9"/>
  <c r="E23" i="9"/>
  <c r="D23" i="9"/>
  <c r="O22" i="9"/>
  <c r="N22" i="9"/>
  <c r="M22" i="9"/>
  <c r="L22" i="9"/>
  <c r="K22" i="9"/>
  <c r="J22" i="9"/>
  <c r="I22" i="9"/>
  <c r="H22" i="9"/>
  <c r="G22" i="9"/>
  <c r="F22" i="9"/>
  <c r="E22" i="9"/>
  <c r="D22" i="9"/>
  <c r="O23" i="7"/>
  <c r="N23" i="7"/>
  <c r="M23" i="7"/>
  <c r="L23" i="7"/>
  <c r="K23" i="7"/>
  <c r="J23" i="7"/>
  <c r="I23" i="7"/>
  <c r="H23" i="7"/>
  <c r="G23" i="7"/>
  <c r="F23" i="7"/>
  <c r="E23" i="7"/>
  <c r="D23" i="7"/>
  <c r="O22" i="7"/>
  <c r="N22" i="7"/>
  <c r="M22" i="7"/>
  <c r="L22" i="7"/>
  <c r="K22" i="7"/>
  <c r="J22" i="7"/>
  <c r="I22" i="7"/>
  <c r="H22" i="7"/>
  <c r="G22" i="7"/>
  <c r="F22" i="7"/>
  <c r="E22" i="7"/>
  <c r="D22" i="7"/>
  <c r="O23" i="16"/>
  <c r="N23" i="16"/>
  <c r="M23" i="16"/>
  <c r="L23" i="16"/>
  <c r="K23" i="16"/>
  <c r="J23" i="16"/>
  <c r="I23" i="16"/>
  <c r="H23" i="16"/>
  <c r="G23" i="16"/>
  <c r="F23" i="16"/>
  <c r="E23" i="16"/>
  <c r="D23" i="16"/>
  <c r="O22" i="16"/>
  <c r="N22" i="16"/>
  <c r="M22" i="16"/>
  <c r="L22" i="16"/>
  <c r="K22" i="16"/>
  <c r="J22" i="16"/>
  <c r="I22" i="16"/>
  <c r="H22" i="16"/>
  <c r="G22" i="16"/>
  <c r="F22" i="16"/>
  <c r="E22" i="16"/>
  <c r="D22" i="16"/>
  <c r="O23" i="15"/>
  <c r="N23" i="15"/>
  <c r="M23" i="15"/>
  <c r="L23" i="15"/>
  <c r="K23" i="15"/>
  <c r="J23" i="15"/>
  <c r="I23" i="15"/>
  <c r="H23" i="15"/>
  <c r="G23" i="15"/>
  <c r="F23" i="15"/>
  <c r="E23" i="15"/>
  <c r="D23" i="15"/>
  <c r="O22" i="15"/>
  <c r="N22" i="15"/>
  <c r="M22" i="15"/>
  <c r="L22" i="15"/>
  <c r="K22" i="15"/>
  <c r="J22" i="15"/>
  <c r="I22" i="15"/>
  <c r="H22" i="15"/>
  <c r="G22" i="15"/>
  <c r="F22" i="15"/>
  <c r="E22" i="15"/>
  <c r="D22" i="15"/>
  <c r="O23" i="14"/>
  <c r="N23" i="14"/>
  <c r="M23" i="14"/>
  <c r="L23" i="14"/>
  <c r="K23" i="14"/>
  <c r="J23" i="14"/>
  <c r="I23" i="14"/>
  <c r="H23" i="14"/>
  <c r="G23" i="14"/>
  <c r="F23" i="14"/>
  <c r="E23" i="14"/>
  <c r="D23" i="14"/>
  <c r="O22" i="14"/>
  <c r="N22" i="14"/>
  <c r="M22" i="14"/>
  <c r="L22" i="14"/>
  <c r="K22" i="14"/>
  <c r="J22" i="14"/>
  <c r="I22" i="14"/>
  <c r="H22" i="14"/>
  <c r="G22" i="14"/>
  <c r="F22" i="14"/>
  <c r="E22" i="14"/>
  <c r="D22" i="14"/>
  <c r="O23" i="19"/>
  <c r="N23" i="19"/>
  <c r="M23" i="19"/>
  <c r="L23" i="19"/>
  <c r="K23" i="19"/>
  <c r="J23" i="19"/>
  <c r="I23" i="19"/>
  <c r="H23" i="19"/>
  <c r="G23" i="19"/>
  <c r="F23" i="19"/>
  <c r="E23" i="19"/>
  <c r="D23" i="19"/>
  <c r="O22" i="19"/>
  <c r="N22" i="19"/>
  <c r="M22" i="19"/>
  <c r="L22" i="19"/>
  <c r="K22" i="19"/>
  <c r="J22" i="19"/>
  <c r="I22" i="19"/>
  <c r="H22" i="19"/>
  <c r="G22" i="19"/>
  <c r="F22" i="19"/>
  <c r="E22" i="19"/>
  <c r="D22" i="19"/>
  <c r="O23" i="18"/>
  <c r="N23" i="18"/>
  <c r="M23" i="18"/>
  <c r="L23" i="18"/>
  <c r="K23" i="18"/>
  <c r="J23" i="18"/>
  <c r="I23" i="18"/>
  <c r="H23" i="18"/>
  <c r="G23" i="18"/>
  <c r="F23" i="18"/>
  <c r="E23" i="18"/>
  <c r="D23" i="18"/>
  <c r="O22" i="18"/>
  <c r="N22" i="18"/>
  <c r="M22" i="18"/>
  <c r="L22" i="18"/>
  <c r="K22" i="18"/>
  <c r="J22" i="18"/>
  <c r="I22" i="18"/>
  <c r="H22" i="18"/>
  <c r="G22" i="18"/>
  <c r="F22" i="18"/>
  <c r="E22" i="18"/>
  <c r="D22" i="18"/>
  <c r="D20" i="6" l="1"/>
  <c r="D14" i="6" s="1"/>
  <c r="D8" i="6" s="1"/>
  <c r="D20" i="7"/>
  <c r="D14" i="7" s="1"/>
  <c r="D8" i="7" s="1"/>
  <c r="D20" i="8"/>
  <c r="D14" i="8" s="1"/>
  <c r="D8" i="8" s="1"/>
  <c r="D20" i="9"/>
  <c r="D14" i="9" s="1"/>
  <c r="D8" i="9" s="1"/>
  <c r="D20" i="10"/>
  <c r="D14" i="10" s="1"/>
  <c r="D8" i="10" s="1"/>
  <c r="D20" i="11"/>
  <c r="D14" i="11" s="1"/>
  <c r="D8" i="11" s="1"/>
  <c r="D20" i="12"/>
  <c r="D14" i="12" s="1"/>
  <c r="D8" i="12" s="1"/>
  <c r="D20" i="13"/>
  <c r="D14" i="13" s="1"/>
  <c r="D8" i="13" s="1"/>
  <c r="D20" i="14"/>
  <c r="D14" i="14" s="1"/>
  <c r="D8" i="14" s="1"/>
  <c r="D20" i="15"/>
  <c r="D14" i="15" s="1"/>
  <c r="D8" i="15" s="1"/>
  <c r="D20" i="16"/>
  <c r="D14" i="16" s="1"/>
  <c r="D8" i="16" s="1"/>
  <c r="D20" i="17"/>
  <c r="D14" i="17" s="1"/>
  <c r="D8" i="17" s="1"/>
  <c r="D20" i="18"/>
  <c r="D14" i="18" s="1"/>
  <c r="D8" i="18" s="1"/>
  <c r="D20" i="19"/>
  <c r="D14" i="19" s="1"/>
  <c r="D8" i="19" s="1"/>
  <c r="A5" i="19" l="1"/>
  <c r="A5" i="18"/>
  <c r="A5" i="17"/>
  <c r="A5" i="16"/>
  <c r="A5" i="15"/>
  <c r="A5" i="14"/>
  <c r="A5" i="13"/>
  <c r="A5" i="12"/>
  <c r="A5" i="11"/>
  <c r="A5" i="10"/>
  <c r="A5" i="9"/>
  <c r="A5" i="8"/>
  <c r="A5" i="7"/>
  <c r="A5" i="6"/>
  <c r="B3" i="2"/>
  <c r="A2" i="2"/>
  <c r="J23" i="17" l="1"/>
  <c r="N23" i="17"/>
  <c r="K23" i="17"/>
  <c r="L23" i="17"/>
  <c r="G23" i="17"/>
  <c r="M23" i="17"/>
  <c r="O23" i="17"/>
  <c r="E23" i="17"/>
  <c r="D23" i="17"/>
  <c r="F23" i="17"/>
  <c r="H23" i="17"/>
  <c r="I23" i="17"/>
  <c r="O22" i="17"/>
  <c r="N22" i="17"/>
  <c r="M22" i="17"/>
  <c r="L22" i="17"/>
  <c r="K22" i="17"/>
  <c r="J22" i="17"/>
  <c r="I22" i="17"/>
  <c r="H22" i="17"/>
  <c r="G22" i="17"/>
  <c r="F22" i="17"/>
  <c r="E22" i="17"/>
  <c r="D22" i="17"/>
</calcChain>
</file>

<file path=xl/sharedStrings.xml><?xml version="1.0" encoding="utf-8"?>
<sst xmlns="http://schemas.openxmlformats.org/spreadsheetml/2006/main" count="1369" uniqueCount="79">
  <si>
    <t>ПРЕДЛОЖЕНИЕ</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</si>
  <si>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</si>
  <si>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 xml:space="preserve"> </t>
  </si>
  <si>
    <t>на</t>
  </si>
  <si>
    <t>год</t>
  </si>
  <si>
    <t>полное наименование юридического лица</t>
  </si>
  <si>
    <t>Публичное акционерное общество "Фортум"</t>
  </si>
  <si>
    <t>сокращенное наименование юридического лица</t>
  </si>
  <si>
    <t>ПАО "Фортум"</t>
  </si>
  <si>
    <t>наименование генерирующего объекта</t>
  </si>
  <si>
    <t>Челябинская ТЭЦ-1 без ДПМ/НВ</t>
  </si>
  <si>
    <t>Челябинская ТЭЦ-1 (ТГ-10, ТГ-11) НВ</t>
  </si>
  <si>
    <t>Челябинская ТЭЦ-2</t>
  </si>
  <si>
    <t>Челябинская ТЭЦ-3 без ДПМ/НВ</t>
  </si>
  <si>
    <t>Челябинская ТЭЦ-3 (БЛ 3) ДПМ</t>
  </si>
  <si>
    <t>Челябинская ТЭЦ-4 (БЛ 1) ДПМ</t>
  </si>
  <si>
    <t>Челябинская ТЭЦ-4 (БЛ 2) ДПМ</t>
  </si>
  <si>
    <t>Челябинская ТЭЦ-4 (БЛ 3) НВ</t>
  </si>
  <si>
    <t>Тюменская ТЭЦ-1 без ДПМ/НВ</t>
  </si>
  <si>
    <t>Тюменская ТЭЦ-1 (БЛ 2) ДПМ</t>
  </si>
  <si>
    <t>Тюменская ТЭЦ-2</t>
  </si>
  <si>
    <t>Няганская ГРЭС (БЛ 1) ДПМ</t>
  </si>
  <si>
    <t>Няганская ГРЭС (БЛ 2) ДПМ</t>
  </si>
  <si>
    <t>Няганская ГРЭС (БЛ 3) ДПМ</t>
  </si>
  <si>
    <t>Предложение 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</si>
  <si>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</si>
  <si>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</si>
  <si>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Приложение № 1</t>
  </si>
  <si>
    <t xml:space="preserve"> к предложению о размере
 цен (тарифов)</t>
  </si>
  <si>
    <t>Раздел 1. Информация об организации</t>
  </si>
  <si>
    <t>Полное наименование</t>
  </si>
  <si>
    <t>Сокращенное наименование</t>
  </si>
  <si>
    <t>Место нахождения</t>
  </si>
  <si>
    <t>123112, г. Москва, Пресненская набережная, 10, этаж 15, помещение 20</t>
  </si>
  <si>
    <t>Фактический адрес</t>
  </si>
  <si>
    <t>ИНН</t>
  </si>
  <si>
    <t>7203162698</t>
  </si>
  <si>
    <t>КПП</t>
  </si>
  <si>
    <t>ФИО руководителя</t>
  </si>
  <si>
    <t>Чуваев Александр Анатольевич</t>
  </si>
  <si>
    <t>Адрес электронной почты</t>
  </si>
  <si>
    <t>fortum@fortum.ru</t>
  </si>
  <si>
    <t>Контактные телефоны</t>
  </si>
  <si>
    <t>+7 495 788 45 88
+7 495 788 46 88
+7 495 788 46 75
+7 985 85 00 134</t>
  </si>
  <si>
    <t>Факс</t>
  </si>
  <si>
    <t>+ 7 351 259 64 09</t>
  </si>
  <si>
    <t>Приложение № 5</t>
  </si>
  <si>
    <t>к предложению о размере цен (тарифов)</t>
  </si>
  <si>
    <t>Раздел 3. Цены (тарифы) по регулируемым видам деятельности организации</t>
  </si>
  <si>
    <t xml:space="preserve">Фактические показатели за год, предшествующий базовому периоду &lt;**&gt; </t>
  </si>
  <si>
    <t>№</t>
  </si>
  <si>
    <t>Наименование показателей</t>
  </si>
  <si>
    <t>Единица изменения</t>
  </si>
  <si>
    <t>январь</t>
  </si>
  <si>
    <t>февраль</t>
  </si>
  <si>
    <t>март</t>
  </si>
  <si>
    <t>апрель</t>
  </si>
  <si>
    <t>май</t>
  </si>
  <si>
    <t>июнь</t>
  </si>
  <si>
    <t>июль</t>
  </si>
  <si>
    <t>август</t>
  </si>
  <si>
    <t>сентябрь</t>
  </si>
  <si>
    <t>октябрь</t>
  </si>
  <si>
    <t>ноябрь</t>
  </si>
  <si>
    <t>декабрь</t>
  </si>
  <si>
    <t>1.</t>
  </si>
  <si>
    <t>цена на электрическую энергию</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</si>
  <si>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</si>
  <si>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</si>
  <si>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t>
  </si>
  <si>
    <t xml:space="preserve">Показатели, утвержденные на базовый период  &lt;*&gt; </t>
  </si>
  <si>
    <t>2.</t>
  </si>
  <si>
    <t>Предложения на расчетный период регулирования</t>
  </si>
  <si>
    <t>3.</t>
  </si>
  <si>
    <t>в том числе топливная составляющая</t>
  </si>
  <si>
    <t>&lt;*&gt; Базовый период - год, предшествующий расчетному периоду регулирования.</t>
  </si>
  <si>
    <t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t>
  </si>
  <si>
    <t>&lt;**&gt; Для фактического периода указываются утвержденные тарифы. В 2020 году не применялись.</t>
  </si>
  <si>
    <t>&lt;***&gt; Информация отсутствует в связи с тем, что в Приказе № 1642/19 от 12.12.2019 "Об утверждении цен (тарифов) на электрическую энергию на 2020 год, поставляемую в условиях ограничения или отсутствия конкуренции при введении государственного регулирования" и Приказе № 1259/20 от 24.12.2020 "Об утверждении цен (тарифов) на электрическую энергию на 2021 год, поставляемую в условиях ограничения или отсутствия конкуренции при введении государственного регулирования" топливная составляющая не указана.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</si>
</sst>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b/>
      <sz val="10"/>
      <color theme="1"/>
      <name val="Tahoma"/>
      <family val="2"/>
      <charset val="204"/>
    </font>
    <font>
      <sz val="10"/>
      <color theme="1"/>
      <name val="Tahoma"/>
      <family val="2"/>
      <charset val="204"/>
    </font>
    <font>
      <sz val="8"/>
      <color theme="1"/>
      <name val="Tahoma"/>
      <family val="2"/>
      <charset val="204"/>
    </font>
    <font>
      <sz val="9"/>
      <color theme="1"/>
      <name val="Tahoma"/>
      <family val="2"/>
      <charset val="204"/>
    </font>
    <font>
      <sz val="9"/>
      <name val="Tahoma"/>
      <family val="2"/>
      <charset val="204"/>
    </font>
    <font>
      <u/>
      <sz val="11"/>
      <color theme="10"/>
      <name val="Calibri"/>
      <family val="2"/>
      <charset val="204"/>
      <scheme val="minor"/>
    </font>
    <font>
      <b/>
      <sz val="9"/>
      <color theme="1"/>
      <name val="Tahoma"/>
      <family val="2"/>
      <charset val="204"/>
    </font>
    <font>
      <i/>
      <u/>
      <sz val="9"/>
      <color theme="1"/>
      <name val="Tahoma"/>
      <family val="2"/>
      <charset val="204"/>
    </font>
    <font>
      <u/>
      <sz val="9"/>
      <color theme="10"/>
      <name val="Tahoma"/>
      <family val="2"/>
      <charset val="204"/>
    </font>
    <font>
      <u/>
      <sz val="9"/>
      <color rgb="FF0000FF"/>
      <name val="Tahoma"/>
      <family val="2"/>
      <charset val="204"/>
    </font>
    <font>
      <u/>
      <sz val="9"/>
      <color theme="1"/>
      <name val="Tahoma"/>
      <family val="2"/>
      <charset val="204"/>
    </font>
    <font>
      <sz val="10"/>
      <color theme="1"/>
      <name val="Calibri"/>
      <family val="2"/>
      <charset val="204"/>
    </font>
  </fonts>
  <fills count="3">
    <fill>
      <patternFill patternType="none"/>
    </fill>
    <fill>
      <patternFill patternType="gray125"/>
    </fill>
    <fill>
      <patternFill patternType="lightUp">
        <fgColor theme="0" tint="-0.24994659260841701"/>
        <bgColor indexed="65"/>
      </patternFill>
    </fill>
  </fills>
  <borders count="1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72">
    <xf numFmtId="0" fontId="0" fillId="0" borderId="0" xfId="0"/>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2" fillId="0" borderId="0" xfId="0" applyFont="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left" vertical="center" wrapText="1"/>
    </xf>
    <xf numFmtId="0" fontId="9" fillId="0" borderId="0" xfId="1" quotePrefix="1" applyFont="1" applyAlignment="1">
      <alignment vertical="center"/>
    </xf>
    <xf numFmtId="0" fontId="4" fillId="0" borderId="0" xfId="0" applyFont="1" applyAlignment="1">
      <alignment vertical="center"/>
    </xf>
    <xf numFmtId="0" fontId="10" fillId="0" borderId="12" xfId="1" applyFont="1" applyBorder="1" applyAlignment="1">
      <alignment vertical="center"/>
    </xf>
    <xf numFmtId="0" fontId="10" fillId="0" borderId="14" xfId="1" applyFont="1" applyBorder="1" applyAlignment="1">
      <alignment vertical="center"/>
    </xf>
    <xf numFmtId="0" fontId="2" fillId="0" borderId="0" xfId="0" applyFont="1" applyAlignment="1">
      <alignment vertical="center" wrapText="1"/>
    </xf>
    <xf numFmtId="0" fontId="11" fillId="0" borderId="0" xfId="0" applyFont="1" applyAlignment="1">
      <alignment vertical="center"/>
    </xf>
    <xf numFmtId="0" fontId="9" fillId="0" borderId="0" xfId="1"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7"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wrapText="1"/>
    </xf>
    <xf numFmtId="0" fontId="4" fillId="0" borderId="1" xfId="0" quotePrefix="1"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4" fontId="2" fillId="0" borderId="1" xfId="0" applyNumberFormat="1" applyFont="1" applyBorder="1" applyAlignment="1">
      <alignment horizontal="right" vertical="center"/>
    </xf>
    <xf numFmtId="0" fontId="2" fillId="0" borderId="15" xfId="0" applyFont="1" applyFill="1" applyBorder="1" applyAlignment="1">
      <alignment horizontal="left" vertical="center" wrapText="1" indent="2"/>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indent="2"/>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center" vertical="center"/>
    </xf>
    <xf numFmtId="4" fontId="2" fillId="0" borderId="0" xfId="0" applyNumberFormat="1" applyFont="1" applyFill="1" applyBorder="1" applyAlignment="1">
      <alignment vertical="center"/>
    </xf>
    <xf numFmtId="0" fontId="2" fillId="0" borderId="0" xfId="0" applyFont="1" applyBorder="1" applyAlignment="1">
      <alignment vertical="center"/>
    </xf>
    <xf numFmtId="2" fontId="2" fillId="0" borderId="1" xfId="0" applyNumberFormat="1" applyFont="1" applyBorder="1" applyAlignment="1">
      <alignment horizontal="right" vertical="center"/>
    </xf>
    <xf numFmtId="4" fontId="2" fillId="0" borderId="0" xfId="0" applyNumberFormat="1" applyFont="1" applyAlignment="1">
      <alignment vertical="center"/>
    </xf>
    <xf numFmtId="0" fontId="10" fillId="0" borderId="10" xfId="1"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1"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a:extLst>
            <a:ext uri="{FF2B5EF4-FFF2-40B4-BE49-F238E27FC236}">
              <a16:creationId xmlns:a16="http://schemas.microsoft.com/office/drawing/2014/main" id="{02D8DECA-F9F5-4600-A3BF-565593FF922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257300"/>
          <a:ext cx="285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50800</xdr:rowOff>
    </xdr:to>
    <xdr:grpSp>
      <xdr:nvGrpSpPr>
        <xdr:cNvPr id="2" name="shCalendar" hidden="1">
          <a:extLst>
            <a:ext uri="{FF2B5EF4-FFF2-40B4-BE49-F238E27FC236}">
              <a16:creationId xmlns:a16="http://schemas.microsoft.com/office/drawing/2014/main" id="{20A18234-A26B-4C05-901B-BB6DD7375E99}"/>
            </a:ext>
          </a:extLst>
        </xdr:cNvPr>
        <xdr:cNvGrpSpPr>
          <a:grpSpLocks/>
        </xdr:cNvGrpSpPr>
      </xdr:nvGrpSpPr>
      <xdr:grpSpPr bwMode="auto">
        <a:xfrm>
          <a:off x="9324975" y="3143250"/>
          <a:ext cx="190500" cy="193675"/>
          <a:chOff x="13896191" y="1813753"/>
          <a:chExt cx="211023" cy="178845"/>
        </a:xfrm>
      </xdr:grpSpPr>
      <xdr:sp macro="" textlink="">
        <xdr:nvSpPr>
          <xdr:cNvPr id="3" name="shCalendar_bck" hidden="1">
            <a:extLst>
              <a:ext uri="{FF2B5EF4-FFF2-40B4-BE49-F238E27FC236}">
                <a16:creationId xmlns:a16="http://schemas.microsoft.com/office/drawing/2014/main" id="{75203BF3-02F5-4231-8833-4C4AAC87D966}"/>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a:extLst>
              <a:ext uri="{FF2B5EF4-FFF2-40B4-BE49-F238E27FC236}">
                <a16:creationId xmlns:a16="http://schemas.microsoft.com/office/drawing/2014/main" id="{F2A6ACC2-E113-4050-83A6-ABC6D2FD1015}"/>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63;&#1077;&#1083;&#1103;&#1073;&#1080;&#1085;&#1089;&#1082;&#1072;&#1103;%20&#1058;&#1069;&#1062;-4%20(&#1041;&#1051;-2)%20&#1044;&#1055;&#1052;_STAT.FUEL.GRES.2022.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63;&#1077;&#1083;&#1103;&#1073;&#1080;&#1085;&#1089;&#1082;&#1072;&#1103;%20&#1058;&#1069;&#1062;-4%20(&#1041;&#1051;-3)%20&#1053;&#1042;_STAT.FUEL.GRES.2022.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58;&#1102;&#1084;&#1077;&#1085;&#1089;&#1082;&#1072;&#1103;%20&#1058;&#1069;&#1062;-1%20&#1073;&#1077;&#1079;%20&#1044;&#1055;&#1052;_&#1053;&#1042;_STAT.FUEL.GRES.2022.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58;&#1102;&#1084;&#1077;&#1085;&#1089;&#1082;&#1072;&#1103;%20&#1058;&#1069;&#1062;-1%20&#1041;&#1051;-2%20&#1053;&#1042;_STAT.FUEL.GRES.2022.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58;&#1102;&#1084;&#1077;&#1085;&#1089;&#1082;&#1072;&#1103;%20&#1058;&#1069;&#1062;-2_STAT.FUEL.GRES.2022.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53;&#1103;&#1075;&#1072;&#1085;&#1089;&#1082;&#1072;&#1103;%20&#1043;&#1056;&#1069;&#1057;%20&#1041;&#1051;-1%20&#1044;&#1055;&#1052;_STAT.FUEL.GRES.2022.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53;&#1103;&#1075;&#1072;&#1085;&#1089;&#1082;&#1072;&#1103;%20&#1043;&#1056;&#1069;&#1057;%20&#1041;&#1051;-2%20&#1044;&#1055;&#1052;_STAT.FUEL.GRES.2022.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53;&#1103;&#1075;&#1072;&#1085;&#1089;&#1082;&#1072;&#1103;%20&#1043;&#1056;&#1069;&#1057;%20&#1041;&#1051;-3%20&#1044;&#1055;&#1052;_STAT.FUEL.GRES.202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0/STAT/&#1055;&#1088;&#1080;&#1083;&#1086;&#1078;&#1077;&#1085;&#1080;&#1077;%20&#1075;&#1086;&#1089;&#1088;&#1077;&#1075;&#1091;&#1083;&#1080;&#1088;&#1086;&#1074;&#1072;&#1085;&#1080;&#1077;_28.11.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1/STAT/&#1055;&#1088;&#1080;&#1083;&#1086;&#1078;&#1077;&#1085;&#1080;&#10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63;&#1077;&#1083;&#1103;&#1073;&#1080;&#1085;&#1089;&#1082;&#1072;&#1103;%20&#1058;&#1069;&#1062;-1%20&#1073;&#1077;&#1079;%20&#1044;&#1055;&#1052;_&#1053;&#1042;_STAT.FUEL.GRES.202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63;&#1077;&#1083;&#1103;&#1073;&#1080;&#1085;&#1089;&#1082;&#1072;&#1103;%20&#1058;&#1069;&#1062;-1%20(&#1058;&#1043;-10,11)%20&#1053;&#1042;_STAT.FUEL.GRES.2022.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63;&#1077;&#1083;&#1103;&#1073;&#1080;&#1085;&#1089;&#1082;&#1072;&#1103;%20&#1058;&#1069;&#1062;-2_STAT.FUEL.GRES.2022.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63;&#1077;&#1083;&#1103;&#1073;&#1080;&#1085;&#1089;&#1082;&#1072;&#1103;%20&#1058;&#1069;&#1062;-3%20&#1073;&#1077;&#1079;%20&#1044;&#1055;&#1052;_&#1053;&#1042;_STAT.FUEL.GRES.2022.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63;&#1077;&#1083;&#1103;&#1073;&#1080;&#1085;&#1089;&#1082;&#1072;&#1103;%20&#1058;&#1069;&#1062;-3%20&#1041;&#1051;-3%20&#1044;&#1055;&#1052;_STAT.FUEL.GRES.2022.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22/STAT.FUEL.GRES/&#1055;&#1040;&#1054;%20&#1060;&#1086;&#1088;&#1090;&#1091;&#1084;_&#1063;&#1077;&#1083;&#1103;&#1073;&#1080;&#1085;&#1089;&#1082;&#1072;&#1103;%20&#1058;&#1069;&#1062;-4%20(&#1041;&#1051;-1)%20&#1044;&#1055;&#1052;_STAT.FUEL.GRES.202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858.47705116050702</v>
          </cell>
          <cell r="R170">
            <v>845.55718328481794</v>
          </cell>
          <cell r="X170">
            <v>845.35733360447614</v>
          </cell>
          <cell r="AD170">
            <v>846.00897745613202</v>
          </cell>
          <cell r="AJ170">
            <v>845.39094799682766</v>
          </cell>
          <cell r="AP170">
            <v>845.83190670865906</v>
          </cell>
          <cell r="AV170">
            <v>846.47307756233658</v>
          </cell>
          <cell r="BB170">
            <v>870.81424148664087</v>
          </cell>
          <cell r="BH170">
            <v>870.75310664920323</v>
          </cell>
          <cell r="BN170">
            <v>870.91145782481181</v>
          </cell>
          <cell r="BT170">
            <v>870.42046794759483</v>
          </cell>
          <cell r="BZ170">
            <v>871.3901540578222</v>
          </cell>
          <cell r="CF170">
            <v>871.05553882842423</v>
          </cell>
        </row>
        <row r="200">
          <cell r="R200">
            <v>906.07518611475518</v>
          </cell>
          <cell r="X200">
            <v>905.86134695678948</v>
          </cell>
          <cell r="AD200">
            <v>906.55860587806126</v>
          </cell>
          <cell r="AJ200">
            <v>905.89731435660565</v>
          </cell>
          <cell r="AP200">
            <v>906.36914017826518</v>
          </cell>
          <cell r="AV200">
            <v>907.0551929917001</v>
          </cell>
          <cell r="BB200">
            <v>933.15223839070575</v>
          </cell>
          <cell r="BH200">
            <v>933.08682411464747</v>
          </cell>
          <cell r="BN200">
            <v>933.25625987254864</v>
          </cell>
          <cell r="BT200">
            <v>932.73090070392652</v>
          </cell>
          <cell r="BZ200">
            <v>933.76846484186979</v>
          </cell>
          <cell r="CF200">
            <v>933.41042654641399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858.34900049477801</v>
          </cell>
          <cell r="R170">
            <v>846.21496651138614</v>
          </cell>
          <cell r="X170">
            <v>846.18921993458355</v>
          </cell>
          <cell r="AD170">
            <v>846.27395245687171</v>
          </cell>
          <cell r="AJ170">
            <v>846.11468154497186</v>
          </cell>
          <cell r="AP170">
            <v>846.1026627946494</v>
          </cell>
          <cell r="AV170">
            <v>846.14478491112516</v>
          </cell>
          <cell r="BB170">
            <v>871.31264380627897</v>
          </cell>
          <cell r="BH170">
            <v>871.38062434988251</v>
          </cell>
          <cell r="BN170">
            <v>871.42317631749279</v>
          </cell>
          <cell r="BT170">
            <v>871.31698285375671</v>
          </cell>
          <cell r="BZ170">
            <v>871.46766957395903</v>
          </cell>
          <cell r="CF170">
            <v>871.37600483698554</v>
          </cell>
        </row>
        <row r="200">
          <cell r="R200">
            <v>906.77901416718316</v>
          </cell>
          <cell r="X200">
            <v>906.75146533000441</v>
          </cell>
          <cell r="AD200">
            <v>906.84212912885278</v>
          </cell>
          <cell r="AJ200">
            <v>906.67170925311984</v>
          </cell>
          <cell r="AP200">
            <v>906.65884919027485</v>
          </cell>
          <cell r="AV200">
            <v>906.70391985490392</v>
          </cell>
          <cell r="BB200">
            <v>933.68552887271858</v>
          </cell>
          <cell r="BH200">
            <v>933.7582680543743</v>
          </cell>
          <cell r="BN200">
            <v>933.80379865971736</v>
          </cell>
          <cell r="BT200">
            <v>933.69017165351966</v>
          </cell>
          <cell r="BZ200">
            <v>933.85140644413616</v>
          </cell>
          <cell r="CF200">
            <v>933.75332517557456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787.18427293529919</v>
          </cell>
          <cell r="R170">
            <v>776.94629360276224</v>
          </cell>
          <cell r="X170">
            <v>776.8516191546048</v>
          </cell>
          <cell r="AD170">
            <v>776.74697426552052</v>
          </cell>
          <cell r="AJ170">
            <v>777.11486509485644</v>
          </cell>
          <cell r="AP170">
            <v>778.00955340420035</v>
          </cell>
          <cell r="AV170">
            <v>777.21032156026422</v>
          </cell>
          <cell r="BB170">
            <v>800.37774483787041</v>
          </cell>
          <cell r="BH170">
            <v>800.44769353445679</v>
          </cell>
          <cell r="BN170">
            <v>800.97840013537007</v>
          </cell>
          <cell r="BT170">
            <v>801.27992511543289</v>
          </cell>
          <cell r="BZ170">
            <v>800.75495946725562</v>
          </cell>
          <cell r="CF170">
            <v>800.43827607497678</v>
          </cell>
        </row>
        <row r="200">
          <cell r="R200">
            <v>832.66153415495558</v>
          </cell>
          <cell r="X200">
            <v>832.56023249542716</v>
          </cell>
          <cell r="AD200">
            <v>832.44826246410696</v>
          </cell>
          <cell r="AJ200">
            <v>832.8419056514964</v>
          </cell>
          <cell r="AP200">
            <v>833.79922214249439</v>
          </cell>
          <cell r="AV200">
            <v>832.94404406948274</v>
          </cell>
          <cell r="BB200">
            <v>857.78518697652135</v>
          </cell>
          <cell r="BH200">
            <v>857.86003208186878</v>
          </cell>
          <cell r="BN200">
            <v>858.42788814484595</v>
          </cell>
          <cell r="BT200">
            <v>858.75051987351321</v>
          </cell>
          <cell r="BZ200">
            <v>858.18880662996355</v>
          </cell>
          <cell r="CF200">
            <v>857.84995540022521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881.27922708671633</v>
          </cell>
          <cell r="R170">
            <v>867.43302401100618</v>
          </cell>
          <cell r="X170">
            <v>867.3000547194531</v>
          </cell>
          <cell r="AD170">
            <v>867.17056754607836</v>
          </cell>
          <cell r="AJ170">
            <v>867.64103755255564</v>
          </cell>
          <cell r="AP170">
            <v>868.71887026801403</v>
          </cell>
          <cell r="AV170">
            <v>867.88100673204883</v>
          </cell>
          <cell r="BB170">
            <v>893.1881524162817</v>
          </cell>
          <cell r="BH170">
            <v>892.95960352996599</v>
          </cell>
          <cell r="BN170">
            <v>894.18727731444915</v>
          </cell>
          <cell r="BT170">
            <v>894.52758902605535</v>
          </cell>
          <cell r="BZ170">
            <v>894.09361423159442</v>
          </cell>
          <cell r="CF170">
            <v>893.64760600528405</v>
          </cell>
        </row>
        <row r="200">
          <cell r="R200">
            <v>929.4823356917766</v>
          </cell>
          <cell r="X200">
            <v>929.34005854981478</v>
          </cell>
          <cell r="AD200">
            <v>929.20150727430382</v>
          </cell>
          <cell r="AJ200">
            <v>929.7049101812346</v>
          </cell>
          <cell r="AP200">
            <v>930.858191186775</v>
          </cell>
          <cell r="AV200">
            <v>929.96167720329231</v>
          </cell>
          <cell r="BB200">
            <v>957.09232308542141</v>
          </cell>
          <cell r="BH200">
            <v>956.84777577706359</v>
          </cell>
          <cell r="BN200">
            <v>958.16138672646059</v>
          </cell>
          <cell r="BT200">
            <v>958.52552025787929</v>
          </cell>
          <cell r="BZ200">
            <v>958.0611672278061</v>
          </cell>
          <cell r="CF200">
            <v>957.58393842565397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905.2902856295043</v>
          </cell>
          <cell r="R170">
            <v>892.34989176106376</v>
          </cell>
          <cell r="X170">
            <v>892.20735926713542</v>
          </cell>
          <cell r="AD170">
            <v>892.15142821952361</v>
          </cell>
          <cell r="AJ170">
            <v>891.44262006619977</v>
          </cell>
          <cell r="AP170">
            <v>891.80521009427173</v>
          </cell>
          <cell r="AV170">
            <v>891.90907996013493</v>
          </cell>
          <cell r="BB170">
            <v>918.92967251462437</v>
          </cell>
          <cell r="BH170">
            <v>918.70244288774018</v>
          </cell>
          <cell r="BN170">
            <v>918.6657457424418</v>
          </cell>
          <cell r="BT170">
            <v>918.8125796869266</v>
          </cell>
          <cell r="BZ170">
            <v>919.44642767813968</v>
          </cell>
          <cell r="CF170">
            <v>918.75778800204478</v>
          </cell>
        </row>
        <row r="200">
          <cell r="R200">
            <v>956.14338418433817</v>
          </cell>
          <cell r="X200">
            <v>955.99087441583492</v>
          </cell>
          <cell r="AD200">
            <v>955.93102819489025</v>
          </cell>
          <cell r="AJ200">
            <v>955.17260347083379</v>
          </cell>
          <cell r="AP200">
            <v>955.56057480087077</v>
          </cell>
          <cell r="AV200">
            <v>955.67171555734433</v>
          </cell>
          <cell r="BB200">
            <v>984.63574959064806</v>
          </cell>
          <cell r="BH200">
            <v>984.392613889882</v>
          </cell>
          <cell r="BN200">
            <v>984.3533479444128</v>
          </cell>
          <cell r="BT200">
            <v>984.51046026501149</v>
          </cell>
          <cell r="BZ200">
            <v>985.18867761560944</v>
          </cell>
          <cell r="CF200">
            <v>984.451833162188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606.6296383225432</v>
          </cell>
          <cell r="R170">
            <v>597.81650025882209</v>
          </cell>
          <cell r="X170">
            <v>597.816527756749</v>
          </cell>
          <cell r="AD170">
            <v>597.78881154920498</v>
          </cell>
          <cell r="AJ170">
            <v>598.21567353568605</v>
          </cell>
          <cell r="AP170">
            <v>597.99647032387441</v>
          </cell>
          <cell r="AV170">
            <v>598.23427922758981</v>
          </cell>
          <cell r="BB170">
            <v>615.84426477203976</v>
          </cell>
          <cell r="BH170">
            <v>615.42965747170354</v>
          </cell>
          <cell r="BN170">
            <v>615.3295652876842</v>
          </cell>
          <cell r="BT170">
            <v>616.30012669621613</v>
          </cell>
          <cell r="BZ170">
            <v>615.74819832211983</v>
          </cell>
          <cell r="CF170">
            <v>615.45860670145657</v>
          </cell>
        </row>
        <row r="200">
          <cell r="R200">
            <v>640.99265527693967</v>
          </cell>
          <cell r="X200">
            <v>640.99268469972139</v>
          </cell>
          <cell r="AD200">
            <v>640.96302835764936</v>
          </cell>
          <cell r="AJ200">
            <v>641.41977068318408</v>
          </cell>
          <cell r="AP200">
            <v>641.18522324654555</v>
          </cell>
          <cell r="AV200">
            <v>641.43967877352111</v>
          </cell>
          <cell r="BB200">
            <v>660.33436330608254</v>
          </cell>
          <cell r="BH200">
            <v>659.89073349472278</v>
          </cell>
          <cell r="BN200">
            <v>659.78363485782211</v>
          </cell>
          <cell r="BT200">
            <v>660.82213556495128</v>
          </cell>
          <cell r="BZ200">
            <v>660.23157220466828</v>
          </cell>
          <cell r="CF200">
            <v>659.92170917055853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606.85456531898922</v>
          </cell>
          <cell r="R170">
            <v>597.89959106725985</v>
          </cell>
          <cell r="X170">
            <v>597.76593756175976</v>
          </cell>
          <cell r="AD170">
            <v>597.79321558879496</v>
          </cell>
          <cell r="AJ170">
            <v>598.04325695351304</v>
          </cell>
          <cell r="AP170">
            <v>598.3556815751914</v>
          </cell>
          <cell r="AV170">
            <v>598.84071253504203</v>
          </cell>
          <cell r="BB170">
            <v>615.63929088141015</v>
          </cell>
          <cell r="BH170">
            <v>615.58427502932784</v>
          </cell>
          <cell r="BN170">
            <v>615.79259416986883</v>
          </cell>
          <cell r="BT170">
            <v>616.06392698614843</v>
          </cell>
          <cell r="BZ170">
            <v>616.03256306163712</v>
          </cell>
          <cell r="CF170">
            <v>615.75930986927142</v>
          </cell>
        </row>
        <row r="200">
          <cell r="R200">
            <v>641.081562441968</v>
          </cell>
          <cell r="X200">
            <v>640.93855319108297</v>
          </cell>
          <cell r="AD200">
            <v>640.96774068001059</v>
          </cell>
          <cell r="AJ200">
            <v>641.23528494025891</v>
          </cell>
          <cell r="AP200">
            <v>641.56957928545478</v>
          </cell>
          <cell r="AV200">
            <v>642.08856241249498</v>
          </cell>
          <cell r="BB200">
            <v>660.11504124310886</v>
          </cell>
          <cell r="BH200">
            <v>660.05617428138078</v>
          </cell>
          <cell r="BN200">
            <v>660.27907576175971</v>
          </cell>
          <cell r="BT200">
            <v>660.56940187517887</v>
          </cell>
          <cell r="BZ200">
            <v>660.53584247595177</v>
          </cell>
          <cell r="CF200">
            <v>660.24346156012041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607.14678935571919</v>
          </cell>
          <cell r="R170">
            <v>597.89209660633799</v>
          </cell>
          <cell r="X170">
            <v>597.86124635445992</v>
          </cell>
          <cell r="AD170">
            <v>597.79371133999985</v>
          </cell>
          <cell r="AJ170">
            <v>597.97789651667779</v>
          </cell>
          <cell r="AP170">
            <v>598.33281599000907</v>
          </cell>
          <cell r="AV170">
            <v>598.14015712481694</v>
          </cell>
          <cell r="BB170">
            <v>615.47047843699374</v>
          </cell>
          <cell r="BH170">
            <v>615.4343153479665</v>
          </cell>
          <cell r="BN170">
            <v>615.33763612761982</v>
          </cell>
          <cell r="BT170">
            <v>615.58671242100934</v>
          </cell>
          <cell r="BZ170">
            <v>615.59888891247169</v>
          </cell>
          <cell r="CF170">
            <v>615.60685367499138</v>
          </cell>
        </row>
        <row r="200">
          <cell r="R200">
            <v>641.07354336878166</v>
          </cell>
          <cell r="X200">
            <v>641.04053359927207</v>
          </cell>
          <cell r="AD200">
            <v>640.96827113379982</v>
          </cell>
          <cell r="AJ200">
            <v>641.16534927284522</v>
          </cell>
          <cell r="AP200">
            <v>641.54511310930968</v>
          </cell>
          <cell r="AV200">
            <v>641.33896812355408</v>
          </cell>
          <cell r="BB200">
            <v>659.93441192758337</v>
          </cell>
          <cell r="BH200">
            <v>659.8957174223242</v>
          </cell>
          <cell r="BN200">
            <v>659.79227065655323</v>
          </cell>
          <cell r="BT200">
            <v>660.05878229048005</v>
          </cell>
          <cell r="BZ200">
            <v>660.07181113634476</v>
          </cell>
          <cell r="CF200">
            <v>660.08033343224076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9"/>
      <sheetName val="Анализ"/>
    </sheetNames>
    <sheetDataSet>
      <sheetData sheetId="0">
        <row r="297">
          <cell r="D297">
            <v>806.85985429381151</v>
          </cell>
          <cell r="E297">
            <v>806.85985429381151</v>
          </cell>
          <cell r="F297">
            <v>806.85985429381151</v>
          </cell>
          <cell r="G297">
            <v>799.59451410773886</v>
          </cell>
          <cell r="H297">
            <v>806.85985429381151</v>
          </cell>
          <cell r="I297">
            <v>806.85985429381151</v>
          </cell>
          <cell r="J297">
            <v>806.85985429381151</v>
          </cell>
          <cell r="K297">
            <v>806.85985429381151</v>
          </cell>
          <cell r="L297">
            <v>806.85985429381151</v>
          </cell>
          <cell r="M297">
            <v>806.85985429381151</v>
          </cell>
          <cell r="N297">
            <v>806.85985429381151</v>
          </cell>
          <cell r="O297">
            <v>806.85985429381151</v>
          </cell>
        </row>
        <row r="298">
          <cell r="D298">
            <v>789.52933022345587</v>
          </cell>
          <cell r="E298">
            <v>789.52933022345587</v>
          </cell>
          <cell r="F298">
            <v>789.52933022345587</v>
          </cell>
          <cell r="G298">
            <v>789.52933022345587</v>
          </cell>
          <cell r="H298">
            <v>789.52933022345587</v>
          </cell>
          <cell r="I298">
            <v>789.52933022345587</v>
          </cell>
          <cell r="J298">
            <v>805.76619211017021</v>
          </cell>
          <cell r="K298">
            <v>805.76619211017021</v>
          </cell>
          <cell r="L298">
            <v>805.76619211017021</v>
          </cell>
          <cell r="M298">
            <v>805.76619211017021</v>
          </cell>
          <cell r="N298">
            <v>805.76619211017021</v>
          </cell>
          <cell r="O298">
            <v>805.76619211017021</v>
          </cell>
        </row>
        <row r="299">
          <cell r="D299">
            <v>766.8890898581667</v>
          </cell>
          <cell r="E299">
            <v>766.8890898581667</v>
          </cell>
          <cell r="F299">
            <v>766.8890898581667</v>
          </cell>
          <cell r="G299">
            <v>766.8890898581667</v>
          </cell>
          <cell r="H299">
            <v>766.8890898581667</v>
          </cell>
          <cell r="I299">
            <v>766.8890898581667</v>
          </cell>
          <cell r="J299">
            <v>795.90638742476347</v>
          </cell>
          <cell r="K299">
            <v>795.90638742476347</v>
          </cell>
          <cell r="L299">
            <v>795.90638742476347</v>
          </cell>
          <cell r="M299">
            <v>795.90638742476347</v>
          </cell>
          <cell r="N299">
            <v>795.90638742476347</v>
          </cell>
          <cell r="O299">
            <v>795.90638742476347</v>
          </cell>
        </row>
        <row r="300">
          <cell r="D300">
            <v>656.73344706697299</v>
          </cell>
          <cell r="E300">
            <v>656.73344706697299</v>
          </cell>
          <cell r="F300">
            <v>656.73344706697299</v>
          </cell>
          <cell r="G300">
            <v>656.73344706697299</v>
          </cell>
          <cell r="H300">
            <v>656.73344706697299</v>
          </cell>
          <cell r="I300">
            <v>656.73344706697299</v>
          </cell>
          <cell r="J300">
            <v>688.2160863550331</v>
          </cell>
          <cell r="K300">
            <v>688.2160863550331</v>
          </cell>
          <cell r="L300">
            <v>688.2160863550331</v>
          </cell>
          <cell r="M300">
            <v>688.2160863550331</v>
          </cell>
          <cell r="N300">
            <v>688.2160863550331</v>
          </cell>
          <cell r="O300">
            <v>688.2160863550331</v>
          </cell>
        </row>
        <row r="301">
          <cell r="D301">
            <v>629.53018940027255</v>
          </cell>
          <cell r="E301">
            <v>629.53018940027255</v>
          </cell>
          <cell r="F301">
            <v>629.53018940027255</v>
          </cell>
          <cell r="G301">
            <v>629.53018940027255</v>
          </cell>
          <cell r="H301">
            <v>629.53018940027255</v>
          </cell>
          <cell r="I301">
            <v>629.53018940027255</v>
          </cell>
          <cell r="J301">
            <v>651.93193264892693</v>
          </cell>
          <cell r="K301">
            <v>651.93193264892693</v>
          </cell>
          <cell r="L301">
            <v>651.93193264892693</v>
          </cell>
          <cell r="M301">
            <v>651.93193264892693</v>
          </cell>
          <cell r="N301">
            <v>651.93193264892693</v>
          </cell>
          <cell r="O301">
            <v>651.93193264892693</v>
          </cell>
        </row>
        <row r="302">
          <cell r="D302">
            <v>671.71086440432362</v>
          </cell>
          <cell r="E302">
            <v>671.71086440432362</v>
          </cell>
          <cell r="F302">
            <v>671.71086440432362</v>
          </cell>
          <cell r="G302">
            <v>671.71086440432362</v>
          </cell>
          <cell r="H302">
            <v>671.71086440432362</v>
          </cell>
          <cell r="I302">
            <v>671.71086440432362</v>
          </cell>
          <cell r="J302">
            <v>686.36530775330573</v>
          </cell>
          <cell r="K302">
            <v>686.36530775330573</v>
          </cell>
          <cell r="L302">
            <v>686.36530775330573</v>
          </cell>
          <cell r="M302">
            <v>686.36530775330573</v>
          </cell>
          <cell r="N302">
            <v>686.36530775330573</v>
          </cell>
          <cell r="O302">
            <v>686.36530775330573</v>
          </cell>
        </row>
        <row r="305">
          <cell r="D305">
            <v>829.79537937033956</v>
          </cell>
          <cell r="E305">
            <v>829.79537937033956</v>
          </cell>
          <cell r="F305">
            <v>829.79537937033956</v>
          </cell>
          <cell r="G305">
            <v>829.79537937033956</v>
          </cell>
          <cell r="H305">
            <v>829.79537937033956</v>
          </cell>
          <cell r="I305">
            <v>829.79537937033956</v>
          </cell>
          <cell r="J305">
            <v>829.79537937033956</v>
          </cell>
          <cell r="K305">
            <v>829.79537937033956</v>
          </cell>
          <cell r="L305">
            <v>829.79537937033956</v>
          </cell>
          <cell r="M305">
            <v>829.79537937033956</v>
          </cell>
          <cell r="N305">
            <v>829.79537937033956</v>
          </cell>
          <cell r="O305">
            <v>829.79537937033956</v>
          </cell>
        </row>
        <row r="306">
          <cell r="D306">
            <v>844.96097917202439</v>
          </cell>
          <cell r="E306">
            <v>844.96097917202439</v>
          </cell>
          <cell r="F306">
            <v>844.96097917202439</v>
          </cell>
          <cell r="G306">
            <v>844.96097917202439</v>
          </cell>
          <cell r="H306">
            <v>844.96097917202439</v>
          </cell>
          <cell r="I306">
            <v>844.96097917202439</v>
          </cell>
          <cell r="J306">
            <v>844.96097917202439</v>
          </cell>
          <cell r="K306">
            <v>844.96097917202439</v>
          </cell>
          <cell r="L306">
            <v>844.96097917202439</v>
          </cell>
          <cell r="M306">
            <v>844.96097917202439</v>
          </cell>
          <cell r="N306">
            <v>844.96097917202439</v>
          </cell>
          <cell r="O306">
            <v>844.96097917202439</v>
          </cell>
        </row>
        <row r="307">
          <cell r="D307">
            <v>831.49926982549755</v>
          </cell>
          <cell r="E307">
            <v>831.49926982549755</v>
          </cell>
          <cell r="F307">
            <v>831.49926982549755</v>
          </cell>
          <cell r="G307">
            <v>831.49926982549755</v>
          </cell>
          <cell r="H307">
            <v>831.49926982549755</v>
          </cell>
          <cell r="I307">
            <v>831.49926982549755</v>
          </cell>
          <cell r="J307">
            <v>831.49926982549755</v>
          </cell>
          <cell r="K307">
            <v>831.49926982549755</v>
          </cell>
          <cell r="L307">
            <v>831.49926982549755</v>
          </cell>
          <cell r="M307">
            <v>831.49926982549755</v>
          </cell>
          <cell r="N307">
            <v>831.49926982549755</v>
          </cell>
          <cell r="O307">
            <v>831.49926982549755</v>
          </cell>
        </row>
        <row r="308">
          <cell r="D308">
            <v>1395.8123029402052</v>
          </cell>
          <cell r="E308">
            <v>1395.8123029402052</v>
          </cell>
          <cell r="F308">
            <v>1395.8123029402052</v>
          </cell>
          <cell r="G308">
            <v>1395.8123029402052</v>
          </cell>
          <cell r="H308">
            <v>1375.4712070953904</v>
          </cell>
          <cell r="I308">
            <v>1395.8123029402052</v>
          </cell>
          <cell r="J308">
            <v>1480.8516848660588</v>
          </cell>
          <cell r="K308">
            <v>1480.8516848660588</v>
          </cell>
          <cell r="L308">
            <v>1480.8516848660588</v>
          </cell>
          <cell r="M308">
            <v>1480.8516848660588</v>
          </cell>
          <cell r="N308">
            <v>1459.2713147902502</v>
          </cell>
          <cell r="O308">
            <v>1480.8516848660588</v>
          </cell>
        </row>
        <row r="309">
          <cell r="D309">
            <v>716.27680008421726</v>
          </cell>
          <cell r="E309">
            <v>716.27680008421726</v>
          </cell>
          <cell r="F309">
            <v>716.27680008421726</v>
          </cell>
          <cell r="G309">
            <v>716.27680008421726</v>
          </cell>
          <cell r="H309">
            <v>716.27680008421726</v>
          </cell>
          <cell r="I309">
            <v>716.27680008421726</v>
          </cell>
          <cell r="J309">
            <v>716.27680008421726</v>
          </cell>
          <cell r="K309">
            <v>716.27680008421726</v>
          </cell>
          <cell r="L309">
            <v>716.27680008421726</v>
          </cell>
          <cell r="M309">
            <v>716.27680008421726</v>
          </cell>
          <cell r="N309">
            <v>716.27680008421726</v>
          </cell>
          <cell r="O309">
            <v>716.27680008421726</v>
          </cell>
        </row>
        <row r="310">
          <cell r="D310">
            <v>918.56693261910436</v>
          </cell>
          <cell r="E310">
            <v>918.56693261910436</v>
          </cell>
          <cell r="F310">
            <v>918.56693261910436</v>
          </cell>
          <cell r="G310">
            <v>918.56693261910436</v>
          </cell>
          <cell r="H310">
            <v>918.56693261910436</v>
          </cell>
          <cell r="I310">
            <v>918.56693261910436</v>
          </cell>
          <cell r="J310">
            <v>1014.9914377647366</v>
          </cell>
          <cell r="K310">
            <v>1014.9914377647366</v>
          </cell>
          <cell r="L310">
            <v>1014.9914377647366</v>
          </cell>
          <cell r="M310">
            <v>1014.9914377647366</v>
          </cell>
          <cell r="N310">
            <v>968.84865440109434</v>
          </cell>
          <cell r="O310">
            <v>952.11675396061912</v>
          </cell>
        </row>
        <row r="311">
          <cell r="D311">
            <v>772.54536665303112</v>
          </cell>
          <cell r="E311">
            <v>772.54536665303112</v>
          </cell>
          <cell r="F311">
            <v>772.54536665303112</v>
          </cell>
          <cell r="G311">
            <v>772.54536665303112</v>
          </cell>
          <cell r="H311">
            <v>772.54536665303112</v>
          </cell>
          <cell r="I311">
            <v>772.54536665303112</v>
          </cell>
          <cell r="J311">
            <v>772.54536665303112</v>
          </cell>
          <cell r="K311">
            <v>772.54536665303112</v>
          </cell>
          <cell r="L311">
            <v>772.54536665303112</v>
          </cell>
          <cell r="M311">
            <v>772.54536665303112</v>
          </cell>
          <cell r="N311">
            <v>772.54536665303112</v>
          </cell>
          <cell r="O311">
            <v>772.54536665303112</v>
          </cell>
        </row>
        <row r="312">
          <cell r="D312">
            <v>805.34823091760381</v>
          </cell>
          <cell r="E312">
            <v>805.34823091760381</v>
          </cell>
          <cell r="F312">
            <v>805.34823091760381</v>
          </cell>
          <cell r="G312">
            <v>805.34823091760381</v>
          </cell>
          <cell r="H312">
            <v>805.34823091760381</v>
          </cell>
          <cell r="I312">
            <v>805.34823091760381</v>
          </cell>
          <cell r="J312">
            <v>805.34823091760381</v>
          </cell>
          <cell r="K312">
            <v>805.34823091760381</v>
          </cell>
          <cell r="L312">
            <v>805.34823091760381</v>
          </cell>
          <cell r="M312">
            <v>805.34823091760381</v>
          </cell>
          <cell r="N312">
            <v>805.34823091760381</v>
          </cell>
          <cell r="O312">
            <v>805.34823091760381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_14122020"/>
      <sheetName val="Приложение_13122020"/>
      <sheetName val="Анализ"/>
    </sheetNames>
    <sheetDataSet>
      <sheetData sheetId="0">
        <row r="291">
          <cell r="D291">
            <v>806.85985429381151</v>
          </cell>
          <cell r="E291">
            <v>806.85985429381151</v>
          </cell>
          <cell r="F291">
            <v>806.85985429381151</v>
          </cell>
          <cell r="G291">
            <v>806.85985429381151</v>
          </cell>
          <cell r="H291">
            <v>806.85985429381151</v>
          </cell>
          <cell r="I291">
            <v>806.85985429381151</v>
          </cell>
          <cell r="J291">
            <v>831.24718847955194</v>
          </cell>
          <cell r="K291">
            <v>831.24718847955194</v>
          </cell>
          <cell r="L291">
            <v>831.24718847955194</v>
          </cell>
          <cell r="M291">
            <v>831.24718847955194</v>
          </cell>
          <cell r="N291">
            <v>831.24718847955194</v>
          </cell>
          <cell r="O291">
            <v>831.24718847955194</v>
          </cell>
        </row>
        <row r="292">
          <cell r="D292">
            <v>805.76619211017021</v>
          </cell>
          <cell r="E292">
            <v>805.76619211017021</v>
          </cell>
          <cell r="F292">
            <v>805.76619211017021</v>
          </cell>
          <cell r="G292">
            <v>805.76619211017021</v>
          </cell>
          <cell r="H292">
            <v>805.76619211017021</v>
          </cell>
          <cell r="I292">
            <v>805.76619211017021</v>
          </cell>
          <cell r="J292">
            <v>829.96280231243691</v>
          </cell>
          <cell r="K292">
            <v>829.96280231243691</v>
          </cell>
          <cell r="L292">
            <v>829.96280231243691</v>
          </cell>
          <cell r="M292">
            <v>829.96280231243691</v>
          </cell>
          <cell r="N292">
            <v>829.96280231243691</v>
          </cell>
          <cell r="O292">
            <v>829.96280231243691</v>
          </cell>
        </row>
        <row r="293">
          <cell r="D293">
            <v>795.90638742476347</v>
          </cell>
          <cell r="E293">
            <v>795.90638742476347</v>
          </cell>
          <cell r="F293">
            <v>795.90638742476347</v>
          </cell>
          <cell r="G293">
            <v>795.90638742476347</v>
          </cell>
          <cell r="H293">
            <v>795.90638742476347</v>
          </cell>
          <cell r="I293">
            <v>795.90638742476347</v>
          </cell>
          <cell r="J293">
            <v>819.80691440465205</v>
          </cell>
          <cell r="K293">
            <v>819.80691440465205</v>
          </cell>
          <cell r="L293">
            <v>819.80691440465205</v>
          </cell>
          <cell r="M293">
            <v>819.80691440465205</v>
          </cell>
          <cell r="N293">
            <v>819.80691440465205</v>
          </cell>
          <cell r="O293">
            <v>819.80691440465205</v>
          </cell>
        </row>
        <row r="294">
          <cell r="D294">
            <v>688.2160863550331</v>
          </cell>
          <cell r="E294">
            <v>688.2160863550331</v>
          </cell>
          <cell r="F294">
            <v>688.2160863550331</v>
          </cell>
          <cell r="G294">
            <v>688.2160863550331</v>
          </cell>
          <cell r="H294">
            <v>688.2160863550331</v>
          </cell>
          <cell r="I294">
            <v>688.2160863550331</v>
          </cell>
          <cell r="J294">
            <v>708.41779539040181</v>
          </cell>
          <cell r="K294">
            <v>708.41779539040181</v>
          </cell>
          <cell r="L294">
            <v>708.41779539040181</v>
          </cell>
          <cell r="M294">
            <v>708.41779539040181</v>
          </cell>
          <cell r="N294">
            <v>708.41779539040181</v>
          </cell>
          <cell r="O294">
            <v>708.41779539040181</v>
          </cell>
        </row>
        <row r="295">
          <cell r="D295">
            <v>651.93193264892693</v>
          </cell>
          <cell r="E295">
            <v>651.93193264892693</v>
          </cell>
          <cell r="F295">
            <v>651.93193264892693</v>
          </cell>
          <cell r="G295">
            <v>651.93193264892693</v>
          </cell>
          <cell r="H295">
            <v>651.93193264892693</v>
          </cell>
          <cell r="I295">
            <v>651.93193264892693</v>
          </cell>
          <cell r="J295">
            <v>670.97992356519035</v>
          </cell>
          <cell r="K295">
            <v>670.97992356519035</v>
          </cell>
          <cell r="L295">
            <v>670.97992356519035</v>
          </cell>
          <cell r="M295">
            <v>670.97992356519035</v>
          </cell>
          <cell r="N295">
            <v>670.97992356519035</v>
          </cell>
          <cell r="O295">
            <v>670.97992356519035</v>
          </cell>
        </row>
        <row r="296">
          <cell r="D296">
            <v>686.36530775330573</v>
          </cell>
          <cell r="E296">
            <v>686.36530775330573</v>
          </cell>
          <cell r="F296">
            <v>686.36530775330573</v>
          </cell>
          <cell r="G296">
            <v>686.36530775330573</v>
          </cell>
          <cell r="H296">
            <v>686.36530775330573</v>
          </cell>
          <cell r="I296">
            <v>686.36530775330573</v>
          </cell>
          <cell r="J296">
            <v>707.86489889034169</v>
          </cell>
          <cell r="K296">
            <v>707.86489889034169</v>
          </cell>
          <cell r="L296">
            <v>707.86489889034169</v>
          </cell>
          <cell r="M296">
            <v>707.86489889034169</v>
          </cell>
          <cell r="N296">
            <v>707.86489889034169</v>
          </cell>
          <cell r="O296">
            <v>707.86489889034169</v>
          </cell>
        </row>
        <row r="300">
          <cell r="D300">
            <v>829.79537937033956</v>
          </cell>
          <cell r="E300">
            <v>829.79537937033956</v>
          </cell>
          <cell r="F300">
            <v>829.79537937033956</v>
          </cell>
          <cell r="G300">
            <v>829.79537937033956</v>
          </cell>
          <cell r="H300">
            <v>829.79537937033956</v>
          </cell>
          <cell r="I300">
            <v>829.79537937033956</v>
          </cell>
          <cell r="J300">
            <v>857.16250142887452</v>
          </cell>
          <cell r="K300">
            <v>857.16250142887452</v>
          </cell>
          <cell r="L300">
            <v>857.16250142887452</v>
          </cell>
          <cell r="M300">
            <v>857.16250142887452</v>
          </cell>
          <cell r="N300">
            <v>857.16250142887452</v>
          </cell>
          <cell r="O300">
            <v>857.16250142887452</v>
          </cell>
        </row>
        <row r="301">
          <cell r="D301">
            <v>844.96097917202439</v>
          </cell>
          <cell r="E301">
            <v>844.96097917202439</v>
          </cell>
          <cell r="F301">
            <v>844.96097917202439</v>
          </cell>
          <cell r="G301">
            <v>844.96097917202439</v>
          </cell>
          <cell r="H301">
            <v>844.96097917202439</v>
          </cell>
          <cell r="I301">
            <v>844.96097917202439</v>
          </cell>
          <cell r="J301">
            <v>872.80626254695392</v>
          </cell>
          <cell r="K301">
            <v>872.80626254695392</v>
          </cell>
          <cell r="L301">
            <v>872.80626254695392</v>
          </cell>
          <cell r="M301">
            <v>872.80626254695392</v>
          </cell>
          <cell r="N301">
            <v>872.80626254695392</v>
          </cell>
          <cell r="O301">
            <v>872.80626254695392</v>
          </cell>
        </row>
        <row r="302">
          <cell r="D302">
            <v>831.49926982549755</v>
          </cell>
          <cell r="E302">
            <v>831.49926982549755</v>
          </cell>
          <cell r="F302">
            <v>831.49926982549755</v>
          </cell>
          <cell r="G302">
            <v>831.49926982549755</v>
          </cell>
          <cell r="H302">
            <v>831.49926982549755</v>
          </cell>
          <cell r="I302">
            <v>831.49926982549755</v>
          </cell>
          <cell r="J302">
            <v>856.92269668937001</v>
          </cell>
          <cell r="K302">
            <v>856.92269668937001</v>
          </cell>
          <cell r="L302">
            <v>856.92269668937001</v>
          </cell>
          <cell r="M302">
            <v>856.92269668937001</v>
          </cell>
          <cell r="N302">
            <v>856.92269668937001</v>
          </cell>
          <cell r="O302">
            <v>856.92269668937001</v>
          </cell>
        </row>
        <row r="303">
          <cell r="D303">
            <v>1480.8516848660588</v>
          </cell>
          <cell r="E303">
            <v>1480.8516848660588</v>
          </cell>
          <cell r="F303">
            <v>1480.8516848660588</v>
          </cell>
          <cell r="G303">
            <v>1480.8516848660588</v>
          </cell>
          <cell r="H303">
            <v>1459.2713147902502</v>
          </cell>
          <cell r="I303">
            <v>1480.8516848660588</v>
          </cell>
          <cell r="J303">
            <v>1524.9441216925009</v>
          </cell>
          <cell r="K303">
            <v>1524.9441216925009</v>
          </cell>
          <cell r="L303">
            <v>1524.9441216925009</v>
          </cell>
          <cell r="M303">
            <v>1524.9441216925009</v>
          </cell>
          <cell r="N303">
            <v>1524.9441216925009</v>
          </cell>
          <cell r="O303">
            <v>1524.9441216925009</v>
          </cell>
        </row>
        <row r="304">
          <cell r="D304">
            <v>716.27680008421726</v>
          </cell>
          <cell r="E304">
            <v>716.27680008421726</v>
          </cell>
          <cell r="F304">
            <v>716.27680008421726</v>
          </cell>
          <cell r="G304">
            <v>716.27680008421726</v>
          </cell>
          <cell r="H304">
            <v>716.27680008421726</v>
          </cell>
          <cell r="I304">
            <v>716.27680008421726</v>
          </cell>
          <cell r="J304">
            <v>737.89451170325071</v>
          </cell>
          <cell r="K304">
            <v>737.89451170325071</v>
          </cell>
          <cell r="L304">
            <v>737.89451170325071</v>
          </cell>
          <cell r="M304">
            <v>737.89451170325071</v>
          </cell>
          <cell r="N304">
            <v>737.89451170325071</v>
          </cell>
          <cell r="O304">
            <v>737.89451170325071</v>
          </cell>
        </row>
        <row r="305">
          <cell r="D305">
            <v>952.11675396061912</v>
          </cell>
          <cell r="E305">
            <v>952.11675396061912</v>
          </cell>
          <cell r="F305">
            <v>952.11675396061912</v>
          </cell>
          <cell r="G305">
            <v>952.11675396061912</v>
          </cell>
          <cell r="H305">
            <v>952.11675396061912</v>
          </cell>
          <cell r="I305">
            <v>952.11675396061912</v>
          </cell>
          <cell r="J305">
            <v>1043.5846038590182</v>
          </cell>
          <cell r="K305">
            <v>1043.5846038590182</v>
          </cell>
          <cell r="L305">
            <v>1043.5846038590182</v>
          </cell>
          <cell r="M305">
            <v>1043.5846038590182</v>
          </cell>
          <cell r="N305">
            <v>1043.5846038590182</v>
          </cell>
          <cell r="O305">
            <v>1043.5846038590182</v>
          </cell>
        </row>
        <row r="306">
          <cell r="D306">
            <v>772.54536665303112</v>
          </cell>
          <cell r="E306">
            <v>772.54536665303112</v>
          </cell>
          <cell r="F306">
            <v>772.54536665303112</v>
          </cell>
          <cell r="G306">
            <v>772.54536665303112</v>
          </cell>
          <cell r="H306">
            <v>772.54536665303112</v>
          </cell>
          <cell r="I306">
            <v>772.54536665303112</v>
          </cell>
          <cell r="J306">
            <v>795.79236301861113</v>
          </cell>
          <cell r="K306">
            <v>795.79236301861113</v>
          </cell>
          <cell r="L306">
            <v>795.79236301861113</v>
          </cell>
          <cell r="M306">
            <v>795.79236301861113</v>
          </cell>
          <cell r="N306">
            <v>795.79236301861113</v>
          </cell>
          <cell r="O306">
            <v>795.79236301861113</v>
          </cell>
        </row>
        <row r="307">
          <cell r="D307">
            <v>805.34823091760381</v>
          </cell>
          <cell r="E307">
            <v>805.34823091760381</v>
          </cell>
          <cell r="F307">
            <v>805.34823091760381</v>
          </cell>
          <cell r="G307">
            <v>805.34823091760381</v>
          </cell>
          <cell r="H307">
            <v>805.34823091760381</v>
          </cell>
          <cell r="I307">
            <v>805.34823091760381</v>
          </cell>
          <cell r="J307">
            <v>829.40936813413134</v>
          </cell>
          <cell r="K307">
            <v>829.40936813413134</v>
          </cell>
          <cell r="L307">
            <v>829.40936813413134</v>
          </cell>
          <cell r="M307">
            <v>829.40936813413134</v>
          </cell>
          <cell r="N307">
            <v>829.40936813413134</v>
          </cell>
          <cell r="O307">
            <v>829.40936813413134</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725.97764723955231</v>
          </cell>
          <cell r="R170">
            <v>715.39318419592985</v>
          </cell>
          <cell r="X170">
            <v>715.26255728655713</v>
          </cell>
          <cell r="AD170">
            <v>715.48125157480456</v>
          </cell>
          <cell r="AJ170">
            <v>715.68418866700495</v>
          </cell>
          <cell r="AP170">
            <v>717.05692513515521</v>
          </cell>
          <cell r="AV170">
            <v>719.31891391609622</v>
          </cell>
          <cell r="BB170">
            <v>743.0369114714664</v>
          </cell>
          <cell r="BH170">
            <v>738.24823705716562</v>
          </cell>
          <cell r="BN170">
            <v>737.61449535292047</v>
          </cell>
          <cell r="BT170">
            <v>736.36457714006337</v>
          </cell>
          <cell r="BZ170">
            <v>736.70729875706093</v>
          </cell>
          <cell r="CF170">
            <v>736.2666130408935</v>
          </cell>
        </row>
        <row r="200">
          <cell r="R200">
            <v>766.79970708964493</v>
          </cell>
          <cell r="X200">
            <v>766.65993629661614</v>
          </cell>
          <cell r="AD200">
            <v>766.89393918504084</v>
          </cell>
          <cell r="AJ200">
            <v>767.1110818736953</v>
          </cell>
          <cell r="AP200">
            <v>768.57990989461609</v>
          </cell>
          <cell r="AV200">
            <v>771.00023789022293</v>
          </cell>
          <cell r="BB200">
            <v>796.43049527446908</v>
          </cell>
          <cell r="BH200">
            <v>791.30661365116725</v>
          </cell>
          <cell r="BN200">
            <v>790.62851002762488</v>
          </cell>
          <cell r="BT200">
            <v>789.29109753986779</v>
          </cell>
          <cell r="BZ200">
            <v>789.65780967005526</v>
          </cell>
          <cell r="CF200">
            <v>789.18627595375608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721.34956602052762</v>
          </cell>
          <cell r="R170">
            <v>710.85940594188173</v>
          </cell>
          <cell r="X170">
            <v>710.92055326203854</v>
          </cell>
          <cell r="AD170">
            <v>710.86351399373473</v>
          </cell>
          <cell r="AJ170">
            <v>711.00536080355107</v>
          </cell>
          <cell r="AP170">
            <v>711.54368111579231</v>
          </cell>
          <cell r="AV170">
            <v>712.51420151802813</v>
          </cell>
          <cell r="BB170">
            <v>734.45211215672953</v>
          </cell>
          <cell r="BH170">
            <v>732.35493769538004</v>
          </cell>
          <cell r="BN170">
            <v>732.09630962010522</v>
          </cell>
          <cell r="BT170">
            <v>731.85573160796309</v>
          </cell>
          <cell r="BZ170">
            <v>732.17079329505464</v>
          </cell>
          <cell r="CF170">
            <v>731.83009333672828</v>
          </cell>
        </row>
        <row r="200">
          <cell r="R200">
            <v>761.94856435781344</v>
          </cell>
          <cell r="X200">
            <v>762.01399199038121</v>
          </cell>
          <cell r="AD200">
            <v>761.95295997329617</v>
          </cell>
          <cell r="AJ200">
            <v>762.10473605979962</v>
          </cell>
          <cell r="AP200">
            <v>762.68073879389772</v>
          </cell>
          <cell r="AV200">
            <v>763.71919562429014</v>
          </cell>
          <cell r="BB200">
            <v>787.24476000770062</v>
          </cell>
          <cell r="BH200">
            <v>785.00078333405668</v>
          </cell>
          <cell r="BN200">
            <v>784.72405129351262</v>
          </cell>
          <cell r="BT200">
            <v>784.46663282052054</v>
          </cell>
          <cell r="BZ200">
            <v>784.80374882570845</v>
          </cell>
          <cell r="CF200">
            <v>784.43919987029926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203">
          <cell r="L203">
            <v>982.71899559097403</v>
          </cell>
          <cell r="R203">
            <v>970.26794715899234</v>
          </cell>
          <cell r="X203">
            <v>970.16927942366704</v>
          </cell>
          <cell r="AD203">
            <v>970.48231576825049</v>
          </cell>
          <cell r="AJ203">
            <v>970.9841283810955</v>
          </cell>
          <cell r="AP203">
            <v>971.91793821382407</v>
          </cell>
          <cell r="AV203">
            <v>973.29566272546538</v>
          </cell>
          <cell r="BB203">
            <v>1000.8495166821165</v>
          </cell>
          <cell r="BH203">
            <v>1000.2628156709724</v>
          </cell>
          <cell r="BN203">
            <v>1000.2751243710637</v>
          </cell>
          <cell r="BT203">
            <v>999.05766659511119</v>
          </cell>
          <cell r="BZ203">
            <v>998.1992815766597</v>
          </cell>
          <cell r="CF203">
            <v>997.60666152565443</v>
          </cell>
        </row>
        <row r="239">
          <cell r="R239">
            <v>1039.5157034601218</v>
          </cell>
          <cell r="X239">
            <v>1039.4101289833238</v>
          </cell>
          <cell r="AD239">
            <v>1039.7450778720281</v>
          </cell>
          <cell r="AJ239">
            <v>1040.2820173677721</v>
          </cell>
          <cell r="AP239">
            <v>1041.2811938887917</v>
          </cell>
          <cell r="AV239">
            <v>1042.755359116248</v>
          </cell>
          <cell r="BB239">
            <v>1072.2899828498648</v>
          </cell>
          <cell r="BH239">
            <v>1071.6622127679407</v>
          </cell>
          <cell r="BN239">
            <v>1071.6753830770383</v>
          </cell>
          <cell r="BT239">
            <v>1070.3727032567692</v>
          </cell>
          <cell r="BZ239">
            <v>1069.454231287026</v>
          </cell>
          <cell r="CF239">
            <v>1068.8201278324505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822.9403718952143</v>
          </cell>
          <cell r="X170">
            <v>823.02664850336123</v>
          </cell>
          <cell r="AD170">
            <v>823.05154685369314</v>
          </cell>
          <cell r="AJ170">
            <v>823.03369388062345</v>
          </cell>
          <cell r="AP170">
            <v>823.66923835688704</v>
          </cell>
          <cell r="AV170">
            <v>823.93055395762735</v>
          </cell>
          <cell r="BB170">
            <v>848.64375230138239</v>
          </cell>
          <cell r="BH170">
            <v>848.78145264153579</v>
          </cell>
          <cell r="BN170">
            <v>848.09344689177101</v>
          </cell>
          <cell r="BT170">
            <v>847.39004380013898</v>
          </cell>
          <cell r="BZ170">
            <v>847.37965952791501</v>
          </cell>
          <cell r="CF170">
            <v>847.46212241102376</v>
          </cell>
        </row>
        <row r="200">
          <cell r="R200">
            <v>881.8751979278793</v>
          </cell>
          <cell r="X200">
            <v>881.96751389859651</v>
          </cell>
          <cell r="AD200">
            <v>881.99415513345161</v>
          </cell>
          <cell r="AJ200">
            <v>881.97505245226705</v>
          </cell>
          <cell r="AP200">
            <v>882.65508504186914</v>
          </cell>
          <cell r="AV200">
            <v>882.93469273466133</v>
          </cell>
          <cell r="BB200">
            <v>909.42981496247921</v>
          </cell>
          <cell r="BH200">
            <v>909.57715432644329</v>
          </cell>
          <cell r="BN200">
            <v>908.84098817419499</v>
          </cell>
          <cell r="BT200">
            <v>908.08834686614875</v>
          </cell>
          <cell r="BZ200">
            <v>908.07723569486905</v>
          </cell>
          <cell r="CF200">
            <v>908.16547097979549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908.5423895807977</v>
          </cell>
          <cell r="R170">
            <v>894.43038455067085</v>
          </cell>
          <cell r="X170">
            <v>894.55722147068036</v>
          </cell>
          <cell r="AD170">
            <v>894.5412594984607</v>
          </cell>
          <cell r="AJ170">
            <v>894.62097539150568</v>
          </cell>
          <cell r="AP170">
            <v>894.3346806436989</v>
          </cell>
          <cell r="AV170">
            <v>894.51309138620684</v>
          </cell>
          <cell r="BB170">
            <v>921.0460358881935</v>
          </cell>
          <cell r="BH170">
            <v>921.07753500190336</v>
          </cell>
          <cell r="BN170">
            <v>921.13348923639035</v>
          </cell>
          <cell r="BT170">
            <v>920.76100502998224</v>
          </cell>
          <cell r="BZ170">
            <v>921.24512888511742</v>
          </cell>
          <cell r="CF170">
            <v>921.21924764147786</v>
          </cell>
        </row>
        <row r="200">
          <cell r="R200">
            <v>958.36951146921785</v>
          </cell>
          <cell r="X200">
            <v>958.50522697362794</v>
          </cell>
          <cell r="AD200">
            <v>958.48814766335295</v>
          </cell>
          <cell r="AJ200">
            <v>958.57344366891107</v>
          </cell>
          <cell r="AP200">
            <v>958.26710828875787</v>
          </cell>
          <cell r="AV200">
            <v>958.45800778324133</v>
          </cell>
          <cell r="BB200">
            <v>986.90025840036708</v>
          </cell>
          <cell r="BH200">
            <v>986.93396245203667</v>
          </cell>
          <cell r="BN200">
            <v>986.9938334829377</v>
          </cell>
          <cell r="BT200">
            <v>986.59527538208101</v>
          </cell>
          <cell r="BZ200">
            <v>987.11328790707569</v>
          </cell>
          <cell r="CF200">
            <v>987.08559497638134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857.76681355463245</v>
          </cell>
          <cell r="R170">
            <v>846.28400531334933</v>
          </cell>
          <cell r="X170">
            <v>845.77107717581112</v>
          </cell>
          <cell r="AD170">
            <v>846.44018179512159</v>
          </cell>
          <cell r="AJ170">
            <v>846.15836594541338</v>
          </cell>
          <cell r="AP170">
            <v>846.19526054453308</v>
          </cell>
          <cell r="AV170">
            <v>846.19424679756082</v>
          </cell>
          <cell r="BB170">
            <v>871.37646744855351</v>
          </cell>
          <cell r="BH170">
            <v>871.37201514881031</v>
          </cell>
          <cell r="BN170">
            <v>871.40486960453165</v>
          </cell>
          <cell r="BT170">
            <v>871.42536301396945</v>
          </cell>
          <cell r="BZ170">
            <v>871.57091976905986</v>
          </cell>
          <cell r="CF170">
            <v>871.49820755798305</v>
          </cell>
        </row>
        <row r="200">
          <cell r="R200">
            <v>906.85288568528381</v>
          </cell>
          <cell r="X200">
            <v>906.30405257811788</v>
          </cell>
          <cell r="AD200">
            <v>907.01999452078007</v>
          </cell>
          <cell r="AJ200">
            <v>906.71845156159236</v>
          </cell>
          <cell r="AP200">
            <v>906.75792878265042</v>
          </cell>
          <cell r="AV200">
            <v>906.75684407339008</v>
          </cell>
          <cell r="BB200">
            <v>933.75382016995229</v>
          </cell>
          <cell r="BH200">
            <v>933.74905620922709</v>
          </cell>
          <cell r="BN200">
            <v>933.7842104768489</v>
          </cell>
          <cell r="BT200">
            <v>933.80613842494733</v>
          </cell>
          <cell r="BZ200">
            <v>933.96188415289407</v>
          </cell>
          <cell r="CF200">
            <v>933.88408208704186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CEC2-42A8-455A-BF54-7EFC53C69C7B}">
  <dimension ref="A1:G22"/>
  <sheetViews>
    <sheetView tabSelected="1" zoomScaleNormal="100" workbookViewId="0">
      <selection activeCell="A2" sqref="A2:C2"/>
    </sheetView>
  </sheetViews>
  <sheetFormatPr defaultRowHeight="12.75" x14ac:dyDescent="0.25"/>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7" ht="25.5" customHeight="1" x14ac:dyDescent="0.25">
      <c r="A1" s="56" t="s">
        <v>0</v>
      </c>
      <c r="B1" s="56"/>
      <c r="C1" s="56"/>
    </row>
    <row r="2" spans="1:7" ht="39.75" customHeight="1" x14ac:dyDescent="0.25">
      <c r="A2" s="56" t="s">
        <v>1</v>
      </c>
      <c r="B2" s="56"/>
      <c r="C2" s="56"/>
    </row>
    <row r="3" spans="1:7" ht="31.5" customHeight="1" x14ac:dyDescent="0.25">
      <c r="A3" s="57" t="s">
        <v>76</v>
      </c>
      <c r="B3" s="57"/>
      <c r="C3" s="57"/>
    </row>
    <row r="4" spans="1:7" ht="18.75" customHeight="1" x14ac:dyDescent="0.25">
      <c r="A4" s="58" t="s">
        <v>2</v>
      </c>
      <c r="B4" s="58"/>
      <c r="C4" s="58"/>
    </row>
    <row r="5" spans="1:7" ht="27" customHeight="1" x14ac:dyDescent="0.25">
      <c r="A5" s="2" t="s">
        <v>3</v>
      </c>
      <c r="B5" s="3">
        <v>2022</v>
      </c>
      <c r="C5" s="4" t="s">
        <v>4</v>
      </c>
    </row>
    <row r="7" spans="1:7" s="6" customFormat="1" ht="35.25" customHeight="1" x14ac:dyDescent="0.25">
      <c r="A7" s="49" t="s">
        <v>5</v>
      </c>
      <c r="B7" s="49"/>
      <c r="C7" s="5" t="s">
        <v>6</v>
      </c>
    </row>
    <row r="8" spans="1:7" s="6" customFormat="1" ht="35.25" customHeight="1" x14ac:dyDescent="0.25">
      <c r="A8" s="49" t="s">
        <v>7</v>
      </c>
      <c r="B8" s="49"/>
      <c r="C8" s="7" t="s">
        <v>8</v>
      </c>
    </row>
    <row r="9" spans="1:7" s="6" customFormat="1" ht="11.25" x14ac:dyDescent="0.25">
      <c r="A9" s="50" t="s">
        <v>9</v>
      </c>
      <c r="B9" s="51"/>
      <c r="C9" s="8" t="s">
        <v>10</v>
      </c>
      <c r="F9" s="9"/>
      <c r="G9" s="10"/>
    </row>
    <row r="10" spans="1:7" s="6" customFormat="1" ht="11.25" x14ac:dyDescent="0.25">
      <c r="A10" s="52"/>
      <c r="B10" s="53"/>
      <c r="C10" s="8" t="s">
        <v>11</v>
      </c>
      <c r="F10" s="9"/>
      <c r="G10" s="10"/>
    </row>
    <row r="11" spans="1:7" s="6" customFormat="1" ht="11.25" x14ac:dyDescent="0.25">
      <c r="A11" s="52"/>
      <c r="B11" s="53"/>
      <c r="C11" s="8" t="s">
        <v>12</v>
      </c>
      <c r="F11" s="9"/>
      <c r="G11" s="10"/>
    </row>
    <row r="12" spans="1:7" s="6" customFormat="1" ht="11.25" x14ac:dyDescent="0.25">
      <c r="A12" s="52"/>
      <c r="B12" s="53"/>
      <c r="C12" s="8" t="s">
        <v>13</v>
      </c>
      <c r="F12" s="9"/>
      <c r="G12" s="10"/>
    </row>
    <row r="13" spans="1:7" s="6" customFormat="1" ht="11.25" x14ac:dyDescent="0.25">
      <c r="A13" s="52"/>
      <c r="B13" s="53"/>
      <c r="C13" s="8" t="s">
        <v>14</v>
      </c>
      <c r="F13" s="9"/>
      <c r="G13" s="10"/>
    </row>
    <row r="14" spans="1:7" s="6" customFormat="1" ht="11.25" x14ac:dyDescent="0.25">
      <c r="A14" s="52"/>
      <c r="B14" s="53"/>
      <c r="C14" s="8" t="s">
        <v>15</v>
      </c>
      <c r="F14" s="9"/>
      <c r="G14" s="10"/>
    </row>
    <row r="15" spans="1:7" s="6" customFormat="1" ht="11.25" x14ac:dyDescent="0.25">
      <c r="A15" s="52"/>
      <c r="B15" s="53"/>
      <c r="C15" s="8" t="s">
        <v>16</v>
      </c>
      <c r="F15" s="9"/>
      <c r="G15" s="10"/>
    </row>
    <row r="16" spans="1:7" s="6" customFormat="1" ht="11.25" x14ac:dyDescent="0.25">
      <c r="A16" s="52"/>
      <c r="B16" s="53"/>
      <c r="C16" s="8" t="s">
        <v>17</v>
      </c>
      <c r="F16" s="9"/>
      <c r="G16" s="10"/>
    </row>
    <row r="17" spans="1:7" s="6" customFormat="1" ht="11.25" x14ac:dyDescent="0.25">
      <c r="A17" s="52"/>
      <c r="B17" s="53"/>
      <c r="C17" s="8" t="s">
        <v>18</v>
      </c>
      <c r="F17" s="9"/>
      <c r="G17" s="10"/>
    </row>
    <row r="18" spans="1:7" s="6" customFormat="1" ht="11.25" x14ac:dyDescent="0.25">
      <c r="A18" s="52"/>
      <c r="B18" s="53"/>
      <c r="C18" s="8" t="s">
        <v>19</v>
      </c>
      <c r="F18" s="9"/>
      <c r="G18" s="10"/>
    </row>
    <row r="19" spans="1:7" s="6" customFormat="1" ht="11.25" x14ac:dyDescent="0.25">
      <c r="A19" s="52"/>
      <c r="B19" s="53"/>
      <c r="C19" s="8" t="s">
        <v>20</v>
      </c>
      <c r="F19" s="9"/>
      <c r="G19" s="10"/>
    </row>
    <row r="20" spans="1:7" s="6" customFormat="1" ht="11.25" x14ac:dyDescent="0.25">
      <c r="A20" s="52"/>
      <c r="B20" s="53"/>
      <c r="C20" s="8" t="s">
        <v>21</v>
      </c>
      <c r="F20" s="9"/>
      <c r="G20" s="10"/>
    </row>
    <row r="21" spans="1:7" s="6" customFormat="1" ht="11.25" x14ac:dyDescent="0.25">
      <c r="A21" s="52"/>
      <c r="B21" s="53"/>
      <c r="C21" s="8" t="s">
        <v>22</v>
      </c>
      <c r="F21" s="9"/>
      <c r="G21" s="10"/>
    </row>
    <row r="22" spans="1:7" s="6" customFormat="1" ht="11.25" x14ac:dyDescent="0.25">
      <c r="A22" s="54"/>
      <c r="B22" s="55"/>
      <c r="C22" s="8" t="s">
        <v>23</v>
      </c>
      <c r="F22" s="9"/>
      <c r="G22" s="10"/>
    </row>
  </sheetData>
  <mergeCells count="7">
    <mergeCell ref="A8:B8"/>
    <mergeCell ref="A9:B22"/>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AC4D4-6067-4158-BF8B-044AA35B70BF}">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Титульный!$C$15</f>
        <v>Челябинская ТЭЦ-4 (БЛ 2) ДПМ</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2019'!$D$306</f>
        <v>844.96097917202439</v>
      </c>
      <c r="E10" s="36">
        <f>'[2]Рег уровни 2019'!$E$306</f>
        <v>844.96097917202439</v>
      </c>
      <c r="F10" s="36">
        <f>'[2]Рег уровни 2019'!$F$306</f>
        <v>844.96097917202439</v>
      </c>
      <c r="G10" s="36">
        <f>'[2]Рег уровни 2019'!$G$306</f>
        <v>844.96097917202439</v>
      </c>
      <c r="H10" s="36">
        <f>'[2]Рег уровни 2019'!$H$306</f>
        <v>844.96097917202439</v>
      </c>
      <c r="I10" s="36">
        <f>'[2]Рег уровни 2019'!$I$306</f>
        <v>844.96097917202439</v>
      </c>
      <c r="J10" s="37">
        <f>'[2]Рег уровни 2019'!$J$306</f>
        <v>844.96097917202439</v>
      </c>
      <c r="K10" s="37">
        <f>'[2]Рег уровни 2019'!$K$306</f>
        <v>844.96097917202439</v>
      </c>
      <c r="L10" s="37">
        <f>'[2]Рег уровни 2019'!$L$306</f>
        <v>844.96097917202439</v>
      </c>
      <c r="M10" s="37">
        <f>'[2]Рег уровни 2019'!$M$306</f>
        <v>844.96097917202439</v>
      </c>
      <c r="N10" s="37">
        <f>'[2]Рег уровни 2019'!$N$306</f>
        <v>844.96097917202439</v>
      </c>
      <c r="O10" s="37">
        <f>'[2]Рег уровни 2019'!$O$306</f>
        <v>844.96097917202439</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4"/>
      <c r="D12" s="44"/>
      <c r="E12" s="44"/>
      <c r="F12" s="44"/>
      <c r="G12" s="44"/>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[3]Приложение_14122020!$D$301</f>
        <v>844.96097917202439</v>
      </c>
      <c r="E16" s="36">
        <f>[3]Приложение_14122020!$E$301</f>
        <v>844.96097917202439</v>
      </c>
      <c r="F16" s="36">
        <f>[3]Приложение_14122020!$F$301</f>
        <v>844.96097917202439</v>
      </c>
      <c r="G16" s="36">
        <f>[3]Приложение_14122020!$G$301</f>
        <v>844.96097917202439</v>
      </c>
      <c r="H16" s="36">
        <f>[3]Приложение_14122020!$H$301</f>
        <v>844.96097917202439</v>
      </c>
      <c r="I16" s="36">
        <f>[3]Приложение_14122020!$I$301</f>
        <v>844.96097917202439</v>
      </c>
      <c r="J16" s="36">
        <f>[3]Приложение_14122020!$J$301</f>
        <v>872.80626254695392</v>
      </c>
      <c r="K16" s="36">
        <f>[3]Приложение_14122020!$K$301</f>
        <v>872.80626254695392</v>
      </c>
      <c r="L16" s="36">
        <f>[3]Приложение_14122020!$L$301</f>
        <v>872.80626254695392</v>
      </c>
      <c r="M16" s="36">
        <f>[3]Приложение_14122020!$M$301</f>
        <v>872.80626254695392</v>
      </c>
      <c r="N16" s="36">
        <f>[3]Приложение_14122020!$N$301</f>
        <v>872.80626254695392</v>
      </c>
      <c r="O16" s="36">
        <f>[3]Приложение_14122020!$O$301</f>
        <v>872.80626254695392</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[10]Топливо!$R$200</f>
        <v>906.07518611475518</v>
      </c>
      <c r="E22" s="36">
        <f>[10]Топливо!$X$200</f>
        <v>905.86134695678948</v>
      </c>
      <c r="F22" s="36">
        <f>[10]Топливо!$AD$200</f>
        <v>906.55860587806126</v>
      </c>
      <c r="G22" s="36">
        <f>[10]Топливо!$AJ$200</f>
        <v>905.89731435660565</v>
      </c>
      <c r="H22" s="36">
        <f>[10]Топливо!$AP$200</f>
        <v>906.36914017826518</v>
      </c>
      <c r="I22" s="36">
        <f>[10]Топливо!$AV$200</f>
        <v>907.0551929917001</v>
      </c>
      <c r="J22" s="46">
        <f>[10]Топливо!$BB$200</f>
        <v>933.15223839070575</v>
      </c>
      <c r="K22" s="46">
        <f>[10]Топливо!$BH$200</f>
        <v>933.08682411464747</v>
      </c>
      <c r="L22" s="46">
        <f>[10]Топливо!$BN$200</f>
        <v>933.25625987254864</v>
      </c>
      <c r="M22" s="46">
        <f>[10]Топливо!$BT$200</f>
        <v>932.73090070392652</v>
      </c>
      <c r="N22" s="46">
        <f>[10]Топливо!$BZ$200</f>
        <v>933.76846484186979</v>
      </c>
      <c r="O22" s="46">
        <f>[10]Топливо!$CF$200</f>
        <v>933.41042654641399</v>
      </c>
    </row>
    <row r="23" spans="1:15" x14ac:dyDescent="0.25">
      <c r="A23" s="33"/>
      <c r="B23" s="38" t="s">
        <v>74</v>
      </c>
      <c r="C23" s="35" t="s">
        <v>67</v>
      </c>
      <c r="D23" s="36">
        <f>[10]Топливо!$R$170</f>
        <v>845.55718328481794</v>
      </c>
      <c r="E23" s="36">
        <f>[10]Топливо!$X$170</f>
        <v>845.35733360447614</v>
      </c>
      <c r="F23" s="36">
        <f>[10]Топливо!$AD$170</f>
        <v>846.00897745613202</v>
      </c>
      <c r="G23" s="36">
        <f>[10]Топливо!$AJ$170</f>
        <v>845.39094799682766</v>
      </c>
      <c r="H23" s="36">
        <f>[10]Топливо!$AP$170</f>
        <v>845.83190670865906</v>
      </c>
      <c r="I23" s="36">
        <f>[10]Топливо!$AV$170</f>
        <v>846.47307756233658</v>
      </c>
      <c r="J23" s="46">
        <f>[10]Топливо!$BB$170</f>
        <v>870.81424148664087</v>
      </c>
      <c r="K23" s="46">
        <f>[10]Топливо!$BH$170</f>
        <v>870.75310664920323</v>
      </c>
      <c r="L23" s="46">
        <f>[10]Топливо!$BN$170</f>
        <v>870.91145782481181</v>
      </c>
      <c r="M23" s="46">
        <f>[10]Топливо!$BT$170</f>
        <v>870.42046794759483</v>
      </c>
      <c r="N23" s="46">
        <f>[10]Топливо!$BZ$170</f>
        <v>871.3901540578222</v>
      </c>
      <c r="O23" s="46">
        <f>[10]Топливо!$CF$170</f>
        <v>871.05553882842423</v>
      </c>
    </row>
    <row r="24" spans="1:15" x14ac:dyDescent="0.25">
      <c r="A24" s="40"/>
      <c r="B24" s="41"/>
      <c r="C24" s="42"/>
      <c r="D24" s="44"/>
      <c r="E24" s="44"/>
      <c r="F24" s="44"/>
      <c r="G24" s="44"/>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F08F-FBB0-4A1B-9BED-4C8662B53CFE}">
  <sheetPr>
    <tabColor rgb="FFCCFFCC"/>
    <pageSetUpPr fitToPage="1"/>
  </sheetPr>
  <dimension ref="A1:P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Титульный!$C$16</f>
        <v>Челябинская ТЭЦ-4 (БЛ 3) НВ</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2019'!$D$307</f>
        <v>831.49926982549755</v>
      </c>
      <c r="E10" s="36">
        <f>'[2]Рег уровни 2019'!$E$307</f>
        <v>831.49926982549755</v>
      </c>
      <c r="F10" s="36">
        <f>'[2]Рег уровни 2019'!$F$307</f>
        <v>831.49926982549755</v>
      </c>
      <c r="G10" s="36">
        <f>'[2]Рег уровни 2019'!$G$307</f>
        <v>831.49926982549755</v>
      </c>
      <c r="H10" s="36">
        <f>'[2]Рег уровни 2019'!$H$307</f>
        <v>831.49926982549755</v>
      </c>
      <c r="I10" s="36">
        <f>'[2]Рег уровни 2019'!$I$307</f>
        <v>831.49926982549755</v>
      </c>
      <c r="J10" s="36">
        <f>'[2]Рег уровни 2019'!$J$307</f>
        <v>831.49926982549755</v>
      </c>
      <c r="K10" s="36">
        <f>'[2]Рег уровни 2019'!$K$307</f>
        <v>831.49926982549755</v>
      </c>
      <c r="L10" s="36">
        <f>'[2]Рег уровни 2019'!$L$307</f>
        <v>831.49926982549755</v>
      </c>
      <c r="M10" s="36">
        <f>'[2]Рег уровни 2019'!$M$307</f>
        <v>831.49926982549755</v>
      </c>
      <c r="N10" s="36">
        <f>'[2]Рег уровни 2019'!$N$307</f>
        <v>831.49926982549755</v>
      </c>
      <c r="O10" s="36">
        <f>'[2]Рег уровни 2019'!$O$307</f>
        <v>831.49926982549755</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4"/>
      <c r="E12" s="44"/>
      <c r="F12" s="44"/>
      <c r="G12" s="44"/>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[3]Приложение_14122020!$D$302</f>
        <v>831.49926982549755</v>
      </c>
      <c r="E16" s="36">
        <f>[3]Приложение_14122020!$E$302</f>
        <v>831.49926982549755</v>
      </c>
      <c r="F16" s="36">
        <f>[3]Приложение_14122020!$F$302</f>
        <v>831.49926982549755</v>
      </c>
      <c r="G16" s="36">
        <f>[3]Приложение_14122020!$G$302</f>
        <v>831.49926982549755</v>
      </c>
      <c r="H16" s="36">
        <f>[3]Приложение_14122020!$H$302</f>
        <v>831.49926982549755</v>
      </c>
      <c r="I16" s="36">
        <f>[3]Приложение_14122020!$I$302</f>
        <v>831.49926982549755</v>
      </c>
      <c r="J16" s="36">
        <f>[3]Приложение_14122020!$J$302</f>
        <v>856.92269668937001</v>
      </c>
      <c r="K16" s="36">
        <f>[3]Приложение_14122020!$K$302</f>
        <v>856.92269668937001</v>
      </c>
      <c r="L16" s="36">
        <f>[3]Приложение_14122020!$L$302</f>
        <v>856.92269668937001</v>
      </c>
      <c r="M16" s="36">
        <f>[3]Приложение_14122020!$M$302</f>
        <v>856.92269668937001</v>
      </c>
      <c r="N16" s="36">
        <f>[3]Приложение_14122020!$N$302</f>
        <v>856.92269668937001</v>
      </c>
      <c r="O16" s="36">
        <f>[3]Приложение_14122020!$O$302</f>
        <v>856.92269668937001</v>
      </c>
    </row>
    <row r="17" spans="1:16"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c r="P17" s="30"/>
    </row>
    <row r="18" spans="1:16" ht="12.75" customHeight="1" x14ac:dyDescent="0.25">
      <c r="A18" s="40"/>
      <c r="B18" s="41"/>
      <c r="C18" s="42"/>
      <c r="D18" s="43"/>
      <c r="E18" s="43"/>
      <c r="F18" s="43"/>
      <c r="G18" s="43"/>
      <c r="H18" s="43"/>
      <c r="I18" s="43"/>
    </row>
    <row r="19" spans="1:16" ht="12.75" customHeight="1" x14ac:dyDescent="0.25">
      <c r="A19" s="67" t="s">
        <v>72</v>
      </c>
      <c r="B19" s="68"/>
      <c r="C19" s="68"/>
      <c r="D19" s="68"/>
      <c r="E19" s="68"/>
      <c r="F19" s="68"/>
      <c r="G19" s="68"/>
      <c r="H19" s="68"/>
      <c r="I19" s="68"/>
      <c r="J19" s="68"/>
      <c r="K19" s="68"/>
      <c r="L19" s="68"/>
      <c r="M19" s="68"/>
      <c r="N19" s="68"/>
      <c r="O19" s="68"/>
    </row>
    <row r="20" spans="1:16"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6"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6" ht="12.75" customHeight="1" x14ac:dyDescent="0.25">
      <c r="A22" s="33" t="s">
        <v>73</v>
      </c>
      <c r="B22" s="34" t="s">
        <v>66</v>
      </c>
      <c r="C22" s="35" t="s">
        <v>67</v>
      </c>
      <c r="D22" s="36">
        <f>[11]Топливо!$R$200</f>
        <v>906.77901416718316</v>
      </c>
      <c r="E22" s="36">
        <f>[11]Топливо!$X$200</f>
        <v>906.75146533000441</v>
      </c>
      <c r="F22" s="36">
        <f>[11]Топливо!$AD$200</f>
        <v>906.84212912885278</v>
      </c>
      <c r="G22" s="36">
        <f>[11]Топливо!$AJ$200</f>
        <v>906.67170925311984</v>
      </c>
      <c r="H22" s="36">
        <f>[11]Топливо!$AP$200</f>
        <v>906.65884919027485</v>
      </c>
      <c r="I22" s="36">
        <f>[11]Топливо!$AV$200</f>
        <v>906.70391985490392</v>
      </c>
      <c r="J22" s="46">
        <f>[11]Топливо!$BB$200</f>
        <v>933.68552887271858</v>
      </c>
      <c r="K22" s="46">
        <f>[11]Топливо!$BH$200</f>
        <v>933.7582680543743</v>
      </c>
      <c r="L22" s="46">
        <f>[11]Топливо!$BN$200</f>
        <v>933.80379865971736</v>
      </c>
      <c r="M22" s="46">
        <f>[11]Топливо!$BT$200</f>
        <v>933.69017165351966</v>
      </c>
      <c r="N22" s="46">
        <f>[11]Топливо!$BZ$200</f>
        <v>933.85140644413616</v>
      </c>
      <c r="O22" s="46">
        <f>[11]Топливо!$CF$200</f>
        <v>933.75332517557456</v>
      </c>
    </row>
    <row r="23" spans="1:16" x14ac:dyDescent="0.25">
      <c r="A23" s="33"/>
      <c r="B23" s="38" t="s">
        <v>74</v>
      </c>
      <c r="C23" s="35" t="s">
        <v>67</v>
      </c>
      <c r="D23" s="36">
        <f>[11]Топливо!$R$170</f>
        <v>846.21496651138614</v>
      </c>
      <c r="E23" s="36">
        <f>[11]Топливо!$X$170</f>
        <v>846.18921993458355</v>
      </c>
      <c r="F23" s="36">
        <f>[11]Топливо!$AD$170</f>
        <v>846.27395245687171</v>
      </c>
      <c r="G23" s="36">
        <f>[11]Топливо!$AJ$170</f>
        <v>846.11468154497186</v>
      </c>
      <c r="H23" s="36">
        <f>[11]Топливо!$AP$170</f>
        <v>846.1026627946494</v>
      </c>
      <c r="I23" s="36">
        <f>[11]Топливо!$AV$170</f>
        <v>846.14478491112516</v>
      </c>
      <c r="J23" s="46">
        <f>[11]Топливо!$BB$170</f>
        <v>871.31264380627897</v>
      </c>
      <c r="K23" s="46">
        <f>[11]Топливо!$BH$170</f>
        <v>871.38062434988251</v>
      </c>
      <c r="L23" s="46">
        <f>[11]Топливо!$BN$170</f>
        <v>871.42317631749279</v>
      </c>
      <c r="M23" s="46">
        <f>[11]Топливо!$BT$170</f>
        <v>871.31698285375671</v>
      </c>
      <c r="N23" s="46">
        <f>[11]Топливо!$BZ$170</f>
        <v>871.46766957395903</v>
      </c>
      <c r="O23" s="46">
        <f>[11]Топливо!$CF$170</f>
        <v>871.37600483698554</v>
      </c>
    </row>
    <row r="24" spans="1:16" x14ac:dyDescent="0.25">
      <c r="A24" s="40"/>
      <c r="B24" s="41"/>
      <c r="C24" s="42"/>
      <c r="D24" s="44"/>
      <c r="E24" s="44"/>
      <c r="F24" s="44"/>
      <c r="G24" s="44"/>
      <c r="H24" s="44"/>
      <c r="I24" s="44"/>
      <c r="J24" s="45"/>
      <c r="K24" s="45"/>
      <c r="L24" s="45"/>
      <c r="M24" s="45"/>
      <c r="N24" s="45"/>
      <c r="O24" s="45"/>
    </row>
    <row r="25" spans="1:16" x14ac:dyDescent="0.25">
      <c r="A25" s="71" t="s">
        <v>75</v>
      </c>
      <c r="B25" s="71"/>
      <c r="C25" s="71"/>
      <c r="D25" s="71"/>
      <c r="E25" s="71"/>
      <c r="F25" s="71"/>
      <c r="G25" s="71"/>
      <c r="H25" s="71"/>
      <c r="I25" s="71"/>
      <c r="J25" s="71"/>
      <c r="K25" s="71"/>
      <c r="L25" s="71"/>
      <c r="M25" s="71"/>
      <c r="N25" s="71"/>
      <c r="O25" s="71"/>
    </row>
    <row r="26" spans="1:16" x14ac:dyDescent="0.25">
      <c r="A26" s="71" t="s">
        <v>77</v>
      </c>
      <c r="B26" s="71"/>
      <c r="C26" s="71"/>
      <c r="D26" s="71"/>
      <c r="E26" s="71"/>
      <c r="F26" s="71"/>
      <c r="G26" s="71"/>
      <c r="H26" s="71"/>
      <c r="I26" s="71"/>
      <c r="J26" s="71"/>
      <c r="K26" s="71"/>
      <c r="L26" s="71"/>
      <c r="M26" s="71"/>
      <c r="N26" s="71"/>
      <c r="O26" s="71"/>
    </row>
    <row r="27" spans="1:16"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ECD14-6FFC-44C0-B9B6-33701562DEF9}">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Титульный!$C$17</f>
        <v>Тюменская ТЭЦ-1 без ДПМ/НВ</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2019'!$D$297</f>
        <v>806.85985429381151</v>
      </c>
      <c r="E10" s="36">
        <f>'[2]Рег уровни 2019'!$E$297</f>
        <v>806.85985429381151</v>
      </c>
      <c r="F10" s="36">
        <f>'[2]Рег уровни 2019'!$F$297</f>
        <v>806.85985429381151</v>
      </c>
      <c r="G10" s="36">
        <f>'[2]Рег уровни 2019'!$G$297</f>
        <v>799.59451410773886</v>
      </c>
      <c r="H10" s="36">
        <f>'[2]Рег уровни 2019'!$H$297</f>
        <v>806.85985429381151</v>
      </c>
      <c r="I10" s="36">
        <f>'[2]Рег уровни 2019'!$I$297</f>
        <v>806.85985429381151</v>
      </c>
      <c r="J10" s="37">
        <f>'[2]Рег уровни 2019'!$J$297</f>
        <v>806.85985429381151</v>
      </c>
      <c r="K10" s="37">
        <f>'[2]Рег уровни 2019'!$K$297</f>
        <v>806.85985429381151</v>
      </c>
      <c r="L10" s="37">
        <f>'[2]Рег уровни 2019'!$L$297</f>
        <v>806.85985429381151</v>
      </c>
      <c r="M10" s="37">
        <f>'[2]Рег уровни 2019'!$M$297</f>
        <v>806.85985429381151</v>
      </c>
      <c r="N10" s="37">
        <f>'[2]Рег уровни 2019'!$N$297</f>
        <v>806.85985429381151</v>
      </c>
      <c r="O10" s="37">
        <f>'[2]Рег уровни 2019'!$O$297</f>
        <v>806.85985429381151</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[3]Приложение_14122020!$D$291</f>
        <v>806.85985429381151</v>
      </c>
      <c r="E16" s="36">
        <f>[3]Приложение_14122020!$E$291</f>
        <v>806.85985429381151</v>
      </c>
      <c r="F16" s="36">
        <f>[3]Приложение_14122020!$F$291</f>
        <v>806.85985429381151</v>
      </c>
      <c r="G16" s="36">
        <f>[3]Приложение_14122020!$G$291</f>
        <v>806.85985429381151</v>
      </c>
      <c r="H16" s="36">
        <f>[3]Приложение_14122020!$H$291</f>
        <v>806.85985429381151</v>
      </c>
      <c r="I16" s="36">
        <f>[3]Приложение_14122020!$I$291</f>
        <v>806.85985429381151</v>
      </c>
      <c r="J16" s="36">
        <f>[3]Приложение_14122020!$J$291</f>
        <v>831.24718847955194</v>
      </c>
      <c r="K16" s="36">
        <f>[3]Приложение_14122020!$K$291</f>
        <v>831.24718847955194</v>
      </c>
      <c r="L16" s="36">
        <f>[3]Приложение_14122020!$L$291</f>
        <v>831.24718847955194</v>
      </c>
      <c r="M16" s="36">
        <f>[3]Приложение_14122020!$M$291</f>
        <v>831.24718847955194</v>
      </c>
      <c r="N16" s="36">
        <f>[3]Приложение_14122020!$N$291</f>
        <v>831.24718847955194</v>
      </c>
      <c r="O16" s="36">
        <f>[3]Приложение_14122020!$O$291</f>
        <v>831.24718847955194</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[12]Топливо!$R$200</f>
        <v>832.66153415495558</v>
      </c>
      <c r="E22" s="36">
        <f>[12]Топливо!$X$200</f>
        <v>832.56023249542716</v>
      </c>
      <c r="F22" s="36">
        <f>[12]Топливо!$AD$200</f>
        <v>832.44826246410696</v>
      </c>
      <c r="G22" s="36">
        <f>[12]Топливо!$AJ$200</f>
        <v>832.8419056514964</v>
      </c>
      <c r="H22" s="36">
        <f>[12]Топливо!$AP$200</f>
        <v>833.79922214249439</v>
      </c>
      <c r="I22" s="36">
        <f>[12]Топливо!$AV$200</f>
        <v>832.94404406948274</v>
      </c>
      <c r="J22" s="46">
        <f>[12]Топливо!$BB$200</f>
        <v>857.78518697652135</v>
      </c>
      <c r="K22" s="46">
        <f>[12]Топливо!$BH$200</f>
        <v>857.86003208186878</v>
      </c>
      <c r="L22" s="46">
        <f>[12]Топливо!$BN$200</f>
        <v>858.42788814484595</v>
      </c>
      <c r="M22" s="46">
        <f>[12]Топливо!$BT$200</f>
        <v>858.75051987351321</v>
      </c>
      <c r="N22" s="46">
        <f>[12]Топливо!$BZ$200</f>
        <v>858.18880662996355</v>
      </c>
      <c r="O22" s="46">
        <f>[12]Топливо!$CF$200</f>
        <v>857.84995540022521</v>
      </c>
    </row>
    <row r="23" spans="1:15" x14ac:dyDescent="0.25">
      <c r="A23" s="33"/>
      <c r="B23" s="38" t="s">
        <v>74</v>
      </c>
      <c r="C23" s="35" t="s">
        <v>67</v>
      </c>
      <c r="D23" s="36">
        <f>[12]Топливо!$R$170</f>
        <v>776.94629360276224</v>
      </c>
      <c r="E23" s="36">
        <f>[12]Топливо!$X$170</f>
        <v>776.8516191546048</v>
      </c>
      <c r="F23" s="36">
        <f>[12]Топливо!$AD$170</f>
        <v>776.74697426552052</v>
      </c>
      <c r="G23" s="36">
        <f>[12]Топливо!$AJ$170</f>
        <v>777.11486509485644</v>
      </c>
      <c r="H23" s="36">
        <f>[12]Топливо!$AP$170</f>
        <v>778.00955340420035</v>
      </c>
      <c r="I23" s="36">
        <f>[12]Топливо!$AV$170</f>
        <v>777.21032156026422</v>
      </c>
      <c r="J23" s="46">
        <f>[12]Топливо!$BB$170</f>
        <v>800.37774483787041</v>
      </c>
      <c r="K23" s="46">
        <f>[12]Топливо!$BH$170</f>
        <v>800.44769353445679</v>
      </c>
      <c r="L23" s="46">
        <f>[12]Топливо!$BN$170</f>
        <v>800.97840013537007</v>
      </c>
      <c r="M23" s="46">
        <f>[12]Топливо!$BT$170</f>
        <v>801.27992511543289</v>
      </c>
      <c r="N23" s="46">
        <f>[12]Топливо!$BZ$170</f>
        <v>800.75495946725562</v>
      </c>
      <c r="O23" s="46">
        <f>[12]Топливо!$CF$170</f>
        <v>800.43827607497678</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43FD-2734-402A-8B40-BC82D4117112}">
  <sheetPr>
    <tabColor rgb="FFCCFFCC"/>
    <pageSetUpPr fitToPage="1"/>
  </sheetPr>
  <dimension ref="A1:P29"/>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Титульный!$C$18</f>
        <v>Тюменская ТЭЦ-1 (БЛ 2) ДПМ</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2019'!$D$298</f>
        <v>789.52933022345587</v>
      </c>
      <c r="E10" s="36">
        <f>'[2]Рег уровни 2019'!$E$298</f>
        <v>789.52933022345587</v>
      </c>
      <c r="F10" s="36">
        <f>'[2]Рег уровни 2019'!$F$298</f>
        <v>789.52933022345587</v>
      </c>
      <c r="G10" s="36">
        <f>'[2]Рег уровни 2019'!$G$298</f>
        <v>789.52933022345587</v>
      </c>
      <c r="H10" s="36">
        <f>'[2]Рег уровни 2019'!$H$298</f>
        <v>789.52933022345587</v>
      </c>
      <c r="I10" s="36">
        <f>'[2]Рег уровни 2019'!$I$298</f>
        <v>789.52933022345587</v>
      </c>
      <c r="J10" s="37">
        <f>'[2]Рег уровни 2019'!$J$298</f>
        <v>805.76619211017021</v>
      </c>
      <c r="K10" s="37">
        <f>'[2]Рег уровни 2019'!$K$298</f>
        <v>805.76619211017021</v>
      </c>
      <c r="L10" s="37">
        <f>'[2]Рег уровни 2019'!$L$298</f>
        <v>805.76619211017021</v>
      </c>
      <c r="M10" s="37">
        <f>'[2]Рег уровни 2019'!$M$298</f>
        <v>805.76619211017021</v>
      </c>
      <c r="N10" s="37">
        <f>'[2]Рег уровни 2019'!$N$298</f>
        <v>805.76619211017021</v>
      </c>
      <c r="O10" s="37">
        <f>'[2]Рег уровни 2019'!$O$298</f>
        <v>805.76619211017021</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[3]Приложение_14122020!$D$292</f>
        <v>805.76619211017021</v>
      </c>
      <c r="E16" s="36">
        <f>[3]Приложение_14122020!$E$292</f>
        <v>805.76619211017021</v>
      </c>
      <c r="F16" s="36">
        <f>[3]Приложение_14122020!$F$292</f>
        <v>805.76619211017021</v>
      </c>
      <c r="G16" s="36">
        <f>[3]Приложение_14122020!$G$292</f>
        <v>805.76619211017021</v>
      </c>
      <c r="H16" s="36">
        <f>[3]Приложение_14122020!$H$292</f>
        <v>805.76619211017021</v>
      </c>
      <c r="I16" s="36">
        <f>[3]Приложение_14122020!$I$292</f>
        <v>805.76619211017021</v>
      </c>
      <c r="J16" s="36">
        <f>[3]Приложение_14122020!$J$292</f>
        <v>829.96280231243691</v>
      </c>
      <c r="K16" s="36">
        <f>[3]Приложение_14122020!$K$292</f>
        <v>829.96280231243691</v>
      </c>
      <c r="L16" s="36">
        <f>[3]Приложение_14122020!$L$292</f>
        <v>829.96280231243691</v>
      </c>
      <c r="M16" s="36">
        <f>[3]Приложение_14122020!$M$292</f>
        <v>829.96280231243691</v>
      </c>
      <c r="N16" s="36">
        <f>[3]Приложение_14122020!$N$292</f>
        <v>829.96280231243691</v>
      </c>
      <c r="O16" s="36">
        <f>[3]Приложение_14122020!$O$292</f>
        <v>829.96280231243691</v>
      </c>
    </row>
    <row r="17" spans="1:16"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6" ht="12.75" customHeight="1" x14ac:dyDescent="0.25">
      <c r="A18" s="40"/>
      <c r="B18" s="41"/>
      <c r="C18" s="42"/>
      <c r="D18" s="43"/>
      <c r="E18" s="43"/>
      <c r="F18" s="43"/>
      <c r="G18" s="43"/>
      <c r="H18" s="43"/>
      <c r="I18" s="43"/>
    </row>
    <row r="19" spans="1:16" ht="12.75" customHeight="1" x14ac:dyDescent="0.25">
      <c r="A19" s="67" t="s">
        <v>72</v>
      </c>
      <c r="B19" s="68"/>
      <c r="C19" s="68"/>
      <c r="D19" s="68"/>
      <c r="E19" s="68"/>
      <c r="F19" s="68"/>
      <c r="G19" s="68"/>
      <c r="H19" s="68"/>
      <c r="I19" s="68"/>
      <c r="J19" s="68"/>
      <c r="K19" s="68"/>
      <c r="L19" s="68"/>
      <c r="M19" s="68"/>
      <c r="N19" s="68"/>
      <c r="O19" s="68"/>
      <c r="P19" s="47"/>
    </row>
    <row r="20" spans="1:16"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6"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6" ht="12.75" customHeight="1" x14ac:dyDescent="0.25">
      <c r="A22" s="33" t="s">
        <v>73</v>
      </c>
      <c r="B22" s="34" t="s">
        <v>66</v>
      </c>
      <c r="C22" s="35" t="s">
        <v>67</v>
      </c>
      <c r="D22" s="36">
        <f>[13]Топливо!$R$200</f>
        <v>929.4823356917766</v>
      </c>
      <c r="E22" s="36">
        <f>[13]Топливо!$X$200</f>
        <v>929.34005854981478</v>
      </c>
      <c r="F22" s="36">
        <f>[13]Топливо!$AD$200</f>
        <v>929.20150727430382</v>
      </c>
      <c r="G22" s="36">
        <f>[13]Топливо!$AJ$200</f>
        <v>929.7049101812346</v>
      </c>
      <c r="H22" s="36">
        <f>[13]Топливо!$AP$200</f>
        <v>930.858191186775</v>
      </c>
      <c r="I22" s="36">
        <f>[13]Топливо!$AV$200</f>
        <v>929.96167720329231</v>
      </c>
      <c r="J22" s="46">
        <f>[13]Топливо!$BB$200</f>
        <v>957.09232308542141</v>
      </c>
      <c r="K22" s="46">
        <f>[13]Топливо!$BH$200</f>
        <v>956.84777577706359</v>
      </c>
      <c r="L22" s="46">
        <f>[13]Топливо!$BN$200</f>
        <v>958.16138672646059</v>
      </c>
      <c r="M22" s="46">
        <f>[13]Топливо!$BT$200</f>
        <v>958.52552025787929</v>
      </c>
      <c r="N22" s="46">
        <f>[13]Топливо!$BZ$200</f>
        <v>958.0611672278061</v>
      </c>
      <c r="O22" s="46">
        <f>[13]Топливо!$CF$200</f>
        <v>957.58393842565397</v>
      </c>
    </row>
    <row r="23" spans="1:16" x14ac:dyDescent="0.25">
      <c r="A23" s="33"/>
      <c r="B23" s="38" t="s">
        <v>74</v>
      </c>
      <c r="C23" s="35" t="s">
        <v>67</v>
      </c>
      <c r="D23" s="36">
        <f>[13]Топливо!$R$170</f>
        <v>867.43302401100618</v>
      </c>
      <c r="E23" s="36">
        <f>[13]Топливо!$X$170</f>
        <v>867.3000547194531</v>
      </c>
      <c r="F23" s="36">
        <f>[13]Топливо!$AD$170</f>
        <v>867.17056754607836</v>
      </c>
      <c r="G23" s="36">
        <f>[13]Топливо!$AJ$170</f>
        <v>867.64103755255564</v>
      </c>
      <c r="H23" s="36">
        <f>[13]Топливо!$AP$170</f>
        <v>868.71887026801403</v>
      </c>
      <c r="I23" s="36">
        <f>[13]Топливо!$AV$170</f>
        <v>867.88100673204883</v>
      </c>
      <c r="J23" s="46">
        <f>[13]Топливо!$BB$170</f>
        <v>893.1881524162817</v>
      </c>
      <c r="K23" s="46">
        <f>[13]Топливо!$BH$170</f>
        <v>892.95960352996599</v>
      </c>
      <c r="L23" s="46">
        <f>[13]Топливо!$BN$170</f>
        <v>894.18727731444915</v>
      </c>
      <c r="M23" s="46">
        <f>[13]Топливо!$BT$170</f>
        <v>894.52758902605535</v>
      </c>
      <c r="N23" s="46">
        <f>[13]Топливо!$BZ$170</f>
        <v>894.09361423159442</v>
      </c>
      <c r="O23" s="46">
        <f>[13]Топливо!$CF$170</f>
        <v>893.64760600528405</v>
      </c>
    </row>
    <row r="24" spans="1:16" x14ac:dyDescent="0.25">
      <c r="A24" s="40"/>
      <c r="B24" s="41"/>
      <c r="C24" s="42"/>
      <c r="D24" s="43"/>
      <c r="E24" s="43"/>
      <c r="F24" s="43"/>
      <c r="G24" s="43"/>
      <c r="H24" s="44"/>
      <c r="I24" s="44"/>
      <c r="J24" s="45"/>
      <c r="K24" s="45"/>
      <c r="L24" s="45"/>
      <c r="M24" s="45"/>
      <c r="N24" s="45"/>
      <c r="O24" s="45"/>
    </row>
    <row r="25" spans="1:16" x14ac:dyDescent="0.25">
      <c r="A25" s="71" t="s">
        <v>75</v>
      </c>
      <c r="B25" s="71"/>
      <c r="C25" s="71"/>
      <c r="D25" s="71"/>
      <c r="E25" s="71"/>
      <c r="F25" s="71"/>
      <c r="G25" s="71"/>
      <c r="H25" s="71"/>
      <c r="I25" s="71"/>
      <c r="J25" s="71"/>
      <c r="K25" s="71"/>
      <c r="L25" s="71"/>
      <c r="M25" s="71"/>
      <c r="N25" s="71"/>
      <c r="O25" s="71"/>
    </row>
    <row r="26" spans="1:16" x14ac:dyDescent="0.25">
      <c r="A26" s="71" t="s">
        <v>77</v>
      </c>
      <c r="B26" s="71"/>
      <c r="C26" s="71"/>
      <c r="D26" s="71"/>
      <c r="E26" s="71"/>
      <c r="F26" s="71"/>
      <c r="G26" s="71"/>
      <c r="H26" s="71"/>
      <c r="I26" s="71"/>
      <c r="J26" s="71"/>
      <c r="K26" s="71"/>
      <c r="L26" s="71"/>
      <c r="M26" s="71"/>
      <c r="N26" s="71"/>
      <c r="O26" s="71"/>
    </row>
    <row r="27" spans="1:16" ht="39" customHeight="1" x14ac:dyDescent="0.25">
      <c r="A27" s="70" t="s">
        <v>78</v>
      </c>
      <c r="B27" s="70"/>
      <c r="C27" s="70"/>
      <c r="D27" s="70"/>
      <c r="E27" s="70"/>
      <c r="F27" s="70"/>
      <c r="G27" s="70"/>
      <c r="H27" s="70"/>
      <c r="I27" s="70"/>
      <c r="J27" s="70"/>
      <c r="K27" s="70"/>
      <c r="L27" s="70"/>
      <c r="M27" s="70"/>
      <c r="N27" s="70"/>
      <c r="O27" s="70"/>
    </row>
    <row r="28" spans="1:16" x14ac:dyDescent="0.25">
      <c r="D28" s="30"/>
      <c r="E28" s="30"/>
      <c r="F28" s="30"/>
      <c r="G28" s="30"/>
      <c r="H28" s="30"/>
      <c r="I28" s="30"/>
      <c r="J28" s="30"/>
      <c r="K28" s="30"/>
      <c r="L28" s="30"/>
      <c r="M28" s="30"/>
      <c r="N28" s="30"/>
      <c r="O28" s="30"/>
    </row>
    <row r="29" spans="1:16" x14ac:dyDescent="0.25">
      <c r="D29" s="30"/>
      <c r="E29" s="30"/>
      <c r="F29" s="30"/>
      <c r="G29" s="30"/>
      <c r="H29" s="30"/>
      <c r="I29" s="30"/>
      <c r="J29" s="30"/>
      <c r="K29" s="30"/>
      <c r="L29" s="30"/>
      <c r="M29" s="30"/>
      <c r="N29" s="30"/>
      <c r="O29" s="3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1DE8-A71A-463F-99A6-F54B128EB4BD}">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Титульный!$C$19</f>
        <v>Тюменская ТЭЦ-2</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2019'!$D$299</f>
        <v>766.8890898581667</v>
      </c>
      <c r="E10" s="36">
        <f>'[2]Рег уровни 2019'!$E$299</f>
        <v>766.8890898581667</v>
      </c>
      <c r="F10" s="36">
        <f>'[2]Рег уровни 2019'!$F$299</f>
        <v>766.8890898581667</v>
      </c>
      <c r="G10" s="36">
        <f>'[2]Рег уровни 2019'!$G$299</f>
        <v>766.8890898581667</v>
      </c>
      <c r="H10" s="36">
        <f>'[2]Рег уровни 2019'!$H$299</f>
        <v>766.8890898581667</v>
      </c>
      <c r="I10" s="36">
        <f>'[2]Рег уровни 2019'!$I$299</f>
        <v>766.8890898581667</v>
      </c>
      <c r="J10" s="37">
        <f>'[2]Рег уровни 2019'!$J$299</f>
        <v>795.90638742476347</v>
      </c>
      <c r="K10" s="37">
        <f>'[2]Рег уровни 2019'!$K$299</f>
        <v>795.90638742476347</v>
      </c>
      <c r="L10" s="37">
        <f>'[2]Рег уровни 2019'!$L$299</f>
        <v>795.90638742476347</v>
      </c>
      <c r="M10" s="37">
        <f>'[2]Рег уровни 2019'!$M$299</f>
        <v>795.90638742476347</v>
      </c>
      <c r="N10" s="37">
        <f>'[2]Рег уровни 2019'!$N$299</f>
        <v>795.90638742476347</v>
      </c>
      <c r="O10" s="37">
        <f>'[2]Рег уровни 2019'!$O$299</f>
        <v>795.90638742476347</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[3]Приложение_14122020!$D$293</f>
        <v>795.90638742476347</v>
      </c>
      <c r="E16" s="36">
        <f>[3]Приложение_14122020!$E$293</f>
        <v>795.90638742476347</v>
      </c>
      <c r="F16" s="36">
        <f>[3]Приложение_14122020!$F$293</f>
        <v>795.90638742476347</v>
      </c>
      <c r="G16" s="36">
        <f>[3]Приложение_14122020!$G$293</f>
        <v>795.90638742476347</v>
      </c>
      <c r="H16" s="36">
        <f>[3]Приложение_14122020!$H$293</f>
        <v>795.90638742476347</v>
      </c>
      <c r="I16" s="36">
        <f>[3]Приложение_14122020!$I$293</f>
        <v>795.90638742476347</v>
      </c>
      <c r="J16" s="36">
        <f>[3]Приложение_14122020!$J$293</f>
        <v>819.80691440465205</v>
      </c>
      <c r="K16" s="36">
        <f>[3]Приложение_14122020!$K$293</f>
        <v>819.80691440465205</v>
      </c>
      <c r="L16" s="36">
        <f>[3]Приложение_14122020!$L$293</f>
        <v>819.80691440465205</v>
      </c>
      <c r="M16" s="36">
        <f>[3]Приложение_14122020!$M$293</f>
        <v>819.80691440465205</v>
      </c>
      <c r="N16" s="36">
        <f>[3]Приложение_14122020!$N$293</f>
        <v>819.80691440465205</v>
      </c>
      <c r="O16" s="36">
        <f>[3]Приложение_14122020!$O$293</f>
        <v>819.80691440465205</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[14]Топливо!$R$200</f>
        <v>956.14338418433817</v>
      </c>
      <c r="E22" s="36">
        <f>[14]Топливо!$X$200</f>
        <v>955.99087441583492</v>
      </c>
      <c r="F22" s="36">
        <f>[14]Топливо!$AD$200</f>
        <v>955.93102819489025</v>
      </c>
      <c r="G22" s="36">
        <f>[14]Топливо!$AJ$200</f>
        <v>955.17260347083379</v>
      </c>
      <c r="H22" s="36">
        <f>[14]Топливо!$AP$200</f>
        <v>955.56057480087077</v>
      </c>
      <c r="I22" s="36">
        <f>[14]Топливо!$AV$200</f>
        <v>955.67171555734433</v>
      </c>
      <c r="J22" s="46">
        <f>[14]Топливо!$BB$200</f>
        <v>984.63574959064806</v>
      </c>
      <c r="K22" s="46">
        <f>[14]Топливо!$BH$200</f>
        <v>984.392613889882</v>
      </c>
      <c r="L22" s="46">
        <f>[14]Топливо!$BN$200</f>
        <v>984.3533479444128</v>
      </c>
      <c r="M22" s="46">
        <f>[14]Топливо!$BT$200</f>
        <v>984.51046026501149</v>
      </c>
      <c r="N22" s="46">
        <f>[14]Топливо!$BZ$200</f>
        <v>985.18867761560944</v>
      </c>
      <c r="O22" s="46">
        <f>[14]Топливо!$CF$200</f>
        <v>984.451833162188</v>
      </c>
    </row>
    <row r="23" spans="1:15" x14ac:dyDescent="0.25">
      <c r="A23" s="33"/>
      <c r="B23" s="38" t="s">
        <v>74</v>
      </c>
      <c r="C23" s="35" t="s">
        <v>67</v>
      </c>
      <c r="D23" s="36">
        <f>[14]Топливо!$R$170</f>
        <v>892.34989176106376</v>
      </c>
      <c r="E23" s="36">
        <f>[14]Топливо!$X$170</f>
        <v>892.20735926713542</v>
      </c>
      <c r="F23" s="36">
        <f>[14]Топливо!$AD$170</f>
        <v>892.15142821952361</v>
      </c>
      <c r="G23" s="36">
        <f>[14]Топливо!$AJ$170</f>
        <v>891.44262006619977</v>
      </c>
      <c r="H23" s="36">
        <f>[14]Топливо!$AP$170</f>
        <v>891.80521009427173</v>
      </c>
      <c r="I23" s="36">
        <f>[14]Топливо!$AV$170</f>
        <v>891.90907996013493</v>
      </c>
      <c r="J23" s="46">
        <f>[14]Топливо!$BB$170</f>
        <v>918.92967251462437</v>
      </c>
      <c r="K23" s="46">
        <f>[14]Топливо!$BH$170</f>
        <v>918.70244288774018</v>
      </c>
      <c r="L23" s="46">
        <f>[14]Топливо!$BN$170</f>
        <v>918.6657457424418</v>
      </c>
      <c r="M23" s="46">
        <f>[14]Топливо!$BT$170</f>
        <v>918.8125796869266</v>
      </c>
      <c r="N23" s="46">
        <f>[14]Топливо!$BZ$170</f>
        <v>919.44642767813968</v>
      </c>
      <c r="O23" s="46">
        <f>[14]Топливо!$CF$170</f>
        <v>918.75778800204478</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39614-FBD0-4B23-B216-EC77DA7C5766}">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Титульный!$C$20</f>
        <v>Няганская ГРЭС (БЛ 1) ДПМ</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2019'!$D$300</f>
        <v>656.73344706697299</v>
      </c>
      <c r="E10" s="36">
        <f>'[2]Рег уровни 2019'!$E$300</f>
        <v>656.73344706697299</v>
      </c>
      <c r="F10" s="36">
        <f>'[2]Рег уровни 2019'!$F$300</f>
        <v>656.73344706697299</v>
      </c>
      <c r="G10" s="36">
        <f>'[2]Рег уровни 2019'!$G$300</f>
        <v>656.73344706697299</v>
      </c>
      <c r="H10" s="36">
        <f>'[2]Рег уровни 2019'!$H$300</f>
        <v>656.73344706697299</v>
      </c>
      <c r="I10" s="36">
        <f>'[2]Рег уровни 2019'!$I$300</f>
        <v>656.73344706697299</v>
      </c>
      <c r="J10" s="37">
        <f>'[2]Рег уровни 2019'!$J$300</f>
        <v>688.2160863550331</v>
      </c>
      <c r="K10" s="37">
        <f>'[2]Рег уровни 2019'!$K$300</f>
        <v>688.2160863550331</v>
      </c>
      <c r="L10" s="37">
        <f>'[2]Рег уровни 2019'!$L$300</f>
        <v>688.2160863550331</v>
      </c>
      <c r="M10" s="37">
        <f>'[2]Рег уровни 2019'!$M$300</f>
        <v>688.2160863550331</v>
      </c>
      <c r="N10" s="37">
        <f>'[2]Рег уровни 2019'!$N$300</f>
        <v>688.2160863550331</v>
      </c>
      <c r="O10" s="37">
        <f>'[2]Рег уровни 2019'!$O$300</f>
        <v>688.2160863550331</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[3]Приложение_14122020!$D$294</f>
        <v>688.2160863550331</v>
      </c>
      <c r="E16" s="36">
        <f>[3]Приложение_14122020!$E$294</f>
        <v>688.2160863550331</v>
      </c>
      <c r="F16" s="36">
        <f>[3]Приложение_14122020!$F$294</f>
        <v>688.2160863550331</v>
      </c>
      <c r="G16" s="36">
        <f>[3]Приложение_14122020!$G$294</f>
        <v>688.2160863550331</v>
      </c>
      <c r="H16" s="36">
        <f>[3]Приложение_14122020!$H$294</f>
        <v>688.2160863550331</v>
      </c>
      <c r="I16" s="36">
        <f>[3]Приложение_14122020!$I$294</f>
        <v>688.2160863550331</v>
      </c>
      <c r="J16" s="36">
        <f>[3]Приложение_14122020!$J$294</f>
        <v>708.41779539040181</v>
      </c>
      <c r="K16" s="36">
        <f>[3]Приложение_14122020!$K$294</f>
        <v>708.41779539040181</v>
      </c>
      <c r="L16" s="36">
        <f>[3]Приложение_14122020!$L$294</f>
        <v>708.41779539040181</v>
      </c>
      <c r="M16" s="36">
        <f>[3]Приложение_14122020!$M$294</f>
        <v>708.41779539040181</v>
      </c>
      <c r="N16" s="36">
        <f>[3]Приложение_14122020!$N$294</f>
        <v>708.41779539040181</v>
      </c>
      <c r="O16" s="36">
        <f>[3]Приложение_14122020!$O$294</f>
        <v>708.41779539040181</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[15]Топливо!$R$200</f>
        <v>640.99265527693967</v>
      </c>
      <c r="E22" s="36">
        <f>[15]Топливо!$X$200</f>
        <v>640.99268469972139</v>
      </c>
      <c r="F22" s="36">
        <f>[15]Топливо!$AD$200</f>
        <v>640.96302835764936</v>
      </c>
      <c r="G22" s="36">
        <f>[15]Топливо!$AJ$200</f>
        <v>641.41977068318408</v>
      </c>
      <c r="H22" s="36">
        <f>[15]Топливо!$AP$200</f>
        <v>641.18522324654555</v>
      </c>
      <c r="I22" s="36">
        <f>[15]Топливо!$AV$200</f>
        <v>641.43967877352111</v>
      </c>
      <c r="J22" s="46">
        <f>[15]Топливо!$BB$200</f>
        <v>660.33436330608254</v>
      </c>
      <c r="K22" s="46">
        <f>[15]Топливо!$BH$200</f>
        <v>659.89073349472278</v>
      </c>
      <c r="L22" s="46">
        <f>[15]Топливо!$BN$200</f>
        <v>659.78363485782211</v>
      </c>
      <c r="M22" s="46">
        <f>[15]Топливо!$BT$200</f>
        <v>660.82213556495128</v>
      </c>
      <c r="N22" s="46">
        <f>[15]Топливо!$BZ$200</f>
        <v>660.23157220466828</v>
      </c>
      <c r="O22" s="46">
        <f>[15]Топливо!$CF$200</f>
        <v>659.92170917055853</v>
      </c>
    </row>
    <row r="23" spans="1:15" x14ac:dyDescent="0.25">
      <c r="A23" s="33"/>
      <c r="B23" s="38" t="s">
        <v>74</v>
      </c>
      <c r="C23" s="35" t="s">
        <v>67</v>
      </c>
      <c r="D23" s="36">
        <f>[15]Топливо!$R$170</f>
        <v>597.81650025882209</v>
      </c>
      <c r="E23" s="36">
        <f>[15]Топливо!$X$170</f>
        <v>597.816527756749</v>
      </c>
      <c r="F23" s="36">
        <f>[15]Топливо!$AD$170</f>
        <v>597.78881154920498</v>
      </c>
      <c r="G23" s="36">
        <f>[15]Топливо!$AJ$170</f>
        <v>598.21567353568605</v>
      </c>
      <c r="H23" s="36">
        <f>[15]Топливо!$AP$170</f>
        <v>597.99647032387441</v>
      </c>
      <c r="I23" s="36">
        <f>[15]Топливо!$AV$170</f>
        <v>598.23427922758981</v>
      </c>
      <c r="J23" s="46">
        <f>[15]Топливо!$BB$170</f>
        <v>615.84426477203976</v>
      </c>
      <c r="K23" s="46">
        <f>[15]Топливо!$BH$170</f>
        <v>615.42965747170354</v>
      </c>
      <c r="L23" s="46">
        <f>[15]Топливо!$BN$170</f>
        <v>615.3295652876842</v>
      </c>
      <c r="M23" s="46">
        <f>[15]Топливо!$BT$170</f>
        <v>616.30012669621613</v>
      </c>
      <c r="N23" s="46">
        <f>[15]Топливо!$BZ$170</f>
        <v>615.74819832211983</v>
      </c>
      <c r="O23" s="46">
        <f>[15]Топливо!$CF$170</f>
        <v>615.45860670145657</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153E-D910-4C3F-8886-E55D26A91591}">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Титульный!$C$21</f>
        <v>Няганская ГРЭС (БЛ 2) ДПМ</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2019'!$D$301</f>
        <v>629.53018940027255</v>
      </c>
      <c r="E10" s="36">
        <f>'[2]Рег уровни 2019'!$E$301</f>
        <v>629.53018940027255</v>
      </c>
      <c r="F10" s="36">
        <f>'[2]Рег уровни 2019'!$F$301</f>
        <v>629.53018940027255</v>
      </c>
      <c r="G10" s="36">
        <f>'[2]Рег уровни 2019'!$G$301</f>
        <v>629.53018940027255</v>
      </c>
      <c r="H10" s="36">
        <f>'[2]Рег уровни 2019'!$H$301</f>
        <v>629.53018940027255</v>
      </c>
      <c r="I10" s="36">
        <f>'[2]Рег уровни 2019'!$I$301</f>
        <v>629.53018940027255</v>
      </c>
      <c r="J10" s="37">
        <f>'[2]Рег уровни 2019'!$J$301</f>
        <v>651.93193264892693</v>
      </c>
      <c r="K10" s="37">
        <f>'[2]Рег уровни 2019'!$K$301</f>
        <v>651.93193264892693</v>
      </c>
      <c r="L10" s="37">
        <f>'[2]Рег уровни 2019'!$L$301</f>
        <v>651.93193264892693</v>
      </c>
      <c r="M10" s="37">
        <f>'[2]Рег уровни 2019'!$M$301</f>
        <v>651.93193264892693</v>
      </c>
      <c r="N10" s="37">
        <f>'[2]Рег уровни 2019'!$N$301</f>
        <v>651.93193264892693</v>
      </c>
      <c r="O10" s="37">
        <f>'[2]Рег уровни 2019'!$O$301</f>
        <v>651.93193264892693</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[3]Приложение_14122020!$D$295</f>
        <v>651.93193264892693</v>
      </c>
      <c r="E16" s="36">
        <f>[3]Приложение_14122020!$E$295</f>
        <v>651.93193264892693</v>
      </c>
      <c r="F16" s="36">
        <f>[3]Приложение_14122020!$F$295</f>
        <v>651.93193264892693</v>
      </c>
      <c r="G16" s="36">
        <f>[3]Приложение_14122020!$G$295</f>
        <v>651.93193264892693</v>
      </c>
      <c r="H16" s="36">
        <f>[3]Приложение_14122020!$H$295</f>
        <v>651.93193264892693</v>
      </c>
      <c r="I16" s="36">
        <f>[3]Приложение_14122020!$I$295</f>
        <v>651.93193264892693</v>
      </c>
      <c r="J16" s="36">
        <f>[3]Приложение_14122020!$J$295</f>
        <v>670.97992356519035</v>
      </c>
      <c r="K16" s="36">
        <f>[3]Приложение_14122020!$K$295</f>
        <v>670.97992356519035</v>
      </c>
      <c r="L16" s="36">
        <f>[3]Приложение_14122020!$L$295</f>
        <v>670.97992356519035</v>
      </c>
      <c r="M16" s="36">
        <f>[3]Приложение_14122020!$M$295</f>
        <v>670.97992356519035</v>
      </c>
      <c r="N16" s="36">
        <f>[3]Приложение_14122020!$N$295</f>
        <v>670.97992356519035</v>
      </c>
      <c r="O16" s="36">
        <f>[3]Приложение_14122020!$O$295</f>
        <v>670.97992356519035</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[16]Топливо!$R$200</f>
        <v>641.081562441968</v>
      </c>
      <c r="E22" s="36">
        <f>[16]Топливо!$X$200</f>
        <v>640.93855319108297</v>
      </c>
      <c r="F22" s="36">
        <f>[16]Топливо!$AD$200</f>
        <v>640.96774068001059</v>
      </c>
      <c r="G22" s="36">
        <f>[16]Топливо!$AJ$200</f>
        <v>641.23528494025891</v>
      </c>
      <c r="H22" s="36">
        <f>[16]Топливо!$AP$200</f>
        <v>641.56957928545478</v>
      </c>
      <c r="I22" s="36">
        <f>[16]Топливо!$AV$200</f>
        <v>642.08856241249498</v>
      </c>
      <c r="J22" s="46">
        <f>[16]Топливо!$BB$200</f>
        <v>660.11504124310886</v>
      </c>
      <c r="K22" s="46">
        <f>[16]Топливо!$BH$200</f>
        <v>660.05617428138078</v>
      </c>
      <c r="L22" s="46">
        <f>[16]Топливо!$BN$200</f>
        <v>660.27907576175971</v>
      </c>
      <c r="M22" s="46">
        <f>[16]Топливо!$BT$200</f>
        <v>660.56940187517887</v>
      </c>
      <c r="N22" s="46">
        <f>[16]Топливо!$BZ$200</f>
        <v>660.53584247595177</v>
      </c>
      <c r="O22" s="46">
        <f>[16]Топливо!$CF$200</f>
        <v>660.24346156012041</v>
      </c>
    </row>
    <row r="23" spans="1:15" x14ac:dyDescent="0.25">
      <c r="A23" s="33"/>
      <c r="B23" s="38" t="s">
        <v>74</v>
      </c>
      <c r="C23" s="35" t="s">
        <v>67</v>
      </c>
      <c r="D23" s="36">
        <f>[16]Топливо!$R$170</f>
        <v>597.89959106725985</v>
      </c>
      <c r="E23" s="36">
        <f>[16]Топливо!$X$170</f>
        <v>597.76593756175976</v>
      </c>
      <c r="F23" s="36">
        <f>[16]Топливо!$AD$170</f>
        <v>597.79321558879496</v>
      </c>
      <c r="G23" s="36">
        <f>[16]Топливо!$AJ$170</f>
        <v>598.04325695351304</v>
      </c>
      <c r="H23" s="36">
        <f>[16]Топливо!$AP$170</f>
        <v>598.3556815751914</v>
      </c>
      <c r="I23" s="36">
        <f>[16]Топливо!$AV$170</f>
        <v>598.84071253504203</v>
      </c>
      <c r="J23" s="46">
        <f>[16]Топливо!$BB$170</f>
        <v>615.63929088141015</v>
      </c>
      <c r="K23" s="46">
        <f>[16]Топливо!$BH$170</f>
        <v>615.58427502932784</v>
      </c>
      <c r="L23" s="46">
        <f>[16]Топливо!$BN$170</f>
        <v>615.79259416986883</v>
      </c>
      <c r="M23" s="46">
        <f>[16]Топливо!$BT$170</f>
        <v>616.06392698614843</v>
      </c>
      <c r="N23" s="46">
        <f>[16]Топливо!$BZ$170</f>
        <v>616.03256306163712</v>
      </c>
      <c r="O23" s="46">
        <f>[16]Топливо!$CF$170</f>
        <v>615.75930986927142</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FD1DA-6747-441D-84ED-81DC4CE88F72}">
  <sheetPr>
    <tabColor rgb="FFCCFFCC"/>
    <pageSetUpPr fitToPage="1"/>
  </sheetPr>
  <dimension ref="A1:O28"/>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Титульный!$C$22</f>
        <v>Няганская ГРЭС (БЛ 3) ДПМ</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2019'!$D$302</f>
        <v>671.71086440432362</v>
      </c>
      <c r="E10" s="36">
        <f>'[2]Рег уровни 2019'!$E$302</f>
        <v>671.71086440432362</v>
      </c>
      <c r="F10" s="36">
        <f>'[2]Рег уровни 2019'!$F$302</f>
        <v>671.71086440432362</v>
      </c>
      <c r="G10" s="36">
        <f>'[2]Рег уровни 2019'!$G$302</f>
        <v>671.71086440432362</v>
      </c>
      <c r="H10" s="36">
        <f>'[2]Рег уровни 2019'!$H$302</f>
        <v>671.71086440432362</v>
      </c>
      <c r="I10" s="36">
        <f>'[2]Рег уровни 2019'!$I$302</f>
        <v>671.71086440432362</v>
      </c>
      <c r="J10" s="37">
        <f>'[2]Рег уровни 2019'!$J$302</f>
        <v>686.36530775330573</v>
      </c>
      <c r="K10" s="37">
        <f>'[2]Рег уровни 2019'!$K$302</f>
        <v>686.36530775330573</v>
      </c>
      <c r="L10" s="37">
        <f>'[2]Рег уровни 2019'!$L$302</f>
        <v>686.36530775330573</v>
      </c>
      <c r="M10" s="37">
        <f>'[2]Рег уровни 2019'!$M$302</f>
        <v>686.36530775330573</v>
      </c>
      <c r="N10" s="37">
        <f>'[2]Рег уровни 2019'!$N$302</f>
        <v>686.36530775330573</v>
      </c>
      <c r="O10" s="37">
        <f>'[2]Рег уровни 2019'!$O$302</f>
        <v>686.36530775330573</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[3]Приложение_14122020!$D$296</f>
        <v>686.36530775330573</v>
      </c>
      <c r="E16" s="36">
        <f>[3]Приложение_14122020!$E$296</f>
        <v>686.36530775330573</v>
      </c>
      <c r="F16" s="36">
        <f>[3]Приложение_14122020!$F$296</f>
        <v>686.36530775330573</v>
      </c>
      <c r="G16" s="36">
        <f>[3]Приложение_14122020!$G$296</f>
        <v>686.36530775330573</v>
      </c>
      <c r="H16" s="36">
        <f>[3]Приложение_14122020!$H$296</f>
        <v>686.36530775330573</v>
      </c>
      <c r="I16" s="36">
        <f>[3]Приложение_14122020!$I$296</f>
        <v>686.36530775330573</v>
      </c>
      <c r="J16" s="36">
        <f>[3]Приложение_14122020!$J$296</f>
        <v>707.86489889034169</v>
      </c>
      <c r="K16" s="36">
        <f>[3]Приложение_14122020!$K$296</f>
        <v>707.86489889034169</v>
      </c>
      <c r="L16" s="36">
        <f>[3]Приложение_14122020!$L$296</f>
        <v>707.86489889034169</v>
      </c>
      <c r="M16" s="36">
        <f>[3]Приложение_14122020!$M$296</f>
        <v>707.86489889034169</v>
      </c>
      <c r="N16" s="36">
        <f>[3]Приложение_14122020!$N$296</f>
        <v>707.86489889034169</v>
      </c>
      <c r="O16" s="36">
        <f>[3]Приложение_14122020!$O$296</f>
        <v>707.86489889034169</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[17]Топливо!$R$200</f>
        <v>641.07354336878166</v>
      </c>
      <c r="E22" s="36">
        <f>[17]Топливо!$X$200</f>
        <v>641.04053359927207</v>
      </c>
      <c r="F22" s="36">
        <f>[17]Топливо!$AD$200</f>
        <v>640.96827113379982</v>
      </c>
      <c r="G22" s="36">
        <f>[17]Топливо!$AJ$200</f>
        <v>641.16534927284522</v>
      </c>
      <c r="H22" s="36">
        <f>[17]Топливо!$AP$200</f>
        <v>641.54511310930968</v>
      </c>
      <c r="I22" s="36">
        <f>[17]Топливо!$AV$200</f>
        <v>641.33896812355408</v>
      </c>
      <c r="J22" s="46">
        <f>[17]Топливо!$BB$200</f>
        <v>659.93441192758337</v>
      </c>
      <c r="K22" s="46">
        <f>[17]Топливо!$BH$200</f>
        <v>659.8957174223242</v>
      </c>
      <c r="L22" s="46">
        <f>[17]Топливо!$BN$200</f>
        <v>659.79227065655323</v>
      </c>
      <c r="M22" s="46">
        <f>[17]Топливо!$BT$200</f>
        <v>660.05878229048005</v>
      </c>
      <c r="N22" s="46">
        <f>[17]Топливо!$BZ$200</f>
        <v>660.07181113634476</v>
      </c>
      <c r="O22" s="46">
        <f>[17]Топливо!$CF$200</f>
        <v>660.08033343224076</v>
      </c>
    </row>
    <row r="23" spans="1:15" x14ac:dyDescent="0.25">
      <c r="A23" s="33"/>
      <c r="B23" s="38" t="s">
        <v>74</v>
      </c>
      <c r="C23" s="35" t="s">
        <v>67</v>
      </c>
      <c r="D23" s="36">
        <f>[17]Топливо!$R$170</f>
        <v>597.89209660633799</v>
      </c>
      <c r="E23" s="36">
        <f>[17]Топливо!$X$170</f>
        <v>597.86124635445992</v>
      </c>
      <c r="F23" s="36">
        <f>[17]Топливо!$AD$170</f>
        <v>597.79371133999985</v>
      </c>
      <c r="G23" s="36">
        <f>[17]Топливо!$AJ$170</f>
        <v>597.97789651667779</v>
      </c>
      <c r="H23" s="36">
        <f>[17]Топливо!$AP$170</f>
        <v>598.33281599000907</v>
      </c>
      <c r="I23" s="36">
        <f>[17]Топливо!$AV$170</f>
        <v>598.14015712481694</v>
      </c>
      <c r="J23" s="46">
        <f>[17]Топливо!$BB$170</f>
        <v>615.47047843699374</v>
      </c>
      <c r="K23" s="46">
        <f>[17]Топливо!$BH$170</f>
        <v>615.4343153479665</v>
      </c>
      <c r="L23" s="46">
        <f>[17]Топливо!$BN$170</f>
        <v>615.33763612761982</v>
      </c>
      <c r="M23" s="46">
        <f>[17]Топливо!$BT$170</f>
        <v>615.58671242100934</v>
      </c>
      <c r="N23" s="46">
        <f>[17]Топливо!$BZ$170</f>
        <v>615.59888891247169</v>
      </c>
      <c r="O23" s="46">
        <f>[17]Топливо!$CF$170</f>
        <v>615.60685367499138</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row r="28" spans="1:15" x14ac:dyDescent="0.25">
      <c r="N28" s="4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00928-2296-47C2-B223-9E0392D7B653}">
  <dimension ref="A1:D21"/>
  <sheetViews>
    <sheetView zoomScaleNormal="100" workbookViewId="0">
      <selection sqref="A1:C1"/>
    </sheetView>
  </sheetViews>
  <sheetFormatPr defaultRowHeight="12.75" x14ac:dyDescent="0.25"/>
  <cols>
    <col min="1" max="1" width="4.7109375" style="11" customWidth="1"/>
    <col min="2" max="2" width="123.28515625" style="20" customWidth="1"/>
    <col min="3" max="3" width="58.5703125" style="11" customWidth="1"/>
    <col min="4" max="16384" width="9.140625" style="11"/>
  </cols>
  <sheetData>
    <row r="1" spans="1:4" ht="24.75" customHeight="1" x14ac:dyDescent="0.25">
      <c r="A1" s="59" t="s">
        <v>24</v>
      </c>
      <c r="B1" s="59"/>
      <c r="C1" s="59"/>
    </row>
    <row r="2" spans="1:4" ht="24.75" customHeight="1" x14ac:dyDescent="0.25">
      <c r="A2" s="60" t="str">
        <f>Титульный!A3</f>
        <v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v>
      </c>
      <c r="B2" s="60"/>
      <c r="C2" s="60"/>
    </row>
    <row r="3" spans="1:4" x14ac:dyDescent="0.25">
      <c r="A3" s="12" t="s">
        <v>3</v>
      </c>
      <c r="B3" s="13">
        <f>Титульный!B5</f>
        <v>2022</v>
      </c>
      <c r="C3" s="13" t="s">
        <v>4</v>
      </c>
    </row>
    <row r="4" spans="1:4" ht="13.5" thickBot="1" x14ac:dyDescent="0.3">
      <c r="A4" s="13"/>
      <c r="B4" s="12"/>
      <c r="C4" s="13"/>
    </row>
    <row r="5" spans="1:4" s="17" customFormat="1" ht="23.25" thickBot="1" x14ac:dyDescent="0.3">
      <c r="A5" s="14">
        <v>1</v>
      </c>
      <c r="B5" s="15" t="s">
        <v>25</v>
      </c>
      <c r="C5" s="48" t="s">
        <v>6</v>
      </c>
      <c r="D5" s="16"/>
    </row>
    <row r="6" spans="1:4" s="17" customFormat="1" ht="11.25" x14ac:dyDescent="0.25">
      <c r="A6" s="61"/>
      <c r="B6" s="63" t="s">
        <v>26</v>
      </c>
      <c r="C6" s="18" t="s">
        <v>10</v>
      </c>
    </row>
    <row r="7" spans="1:4" s="17" customFormat="1" ht="11.25" x14ac:dyDescent="0.25">
      <c r="A7" s="61"/>
      <c r="B7" s="64"/>
      <c r="C7" s="18" t="s">
        <v>11</v>
      </c>
    </row>
    <row r="8" spans="1:4" s="17" customFormat="1" ht="11.25" x14ac:dyDescent="0.25">
      <c r="A8" s="61"/>
      <c r="B8" s="64"/>
      <c r="C8" s="18" t="s">
        <v>12</v>
      </c>
    </row>
    <row r="9" spans="1:4" s="17" customFormat="1" ht="11.25" x14ac:dyDescent="0.25">
      <c r="A9" s="61"/>
      <c r="B9" s="64"/>
      <c r="C9" s="18" t="s">
        <v>13</v>
      </c>
    </row>
    <row r="10" spans="1:4" s="17" customFormat="1" ht="11.25" x14ac:dyDescent="0.25">
      <c r="A10" s="61"/>
      <c r="B10" s="64"/>
      <c r="C10" s="18" t="s">
        <v>14</v>
      </c>
    </row>
    <row r="11" spans="1:4" s="17" customFormat="1" ht="11.25" x14ac:dyDescent="0.25">
      <c r="A11" s="61"/>
      <c r="B11" s="64"/>
      <c r="C11" s="18" t="s">
        <v>15</v>
      </c>
    </row>
    <row r="12" spans="1:4" s="17" customFormat="1" ht="11.25" x14ac:dyDescent="0.25">
      <c r="A12" s="61"/>
      <c r="B12" s="64"/>
      <c r="C12" s="18" t="s">
        <v>16</v>
      </c>
    </row>
    <row r="13" spans="1:4" s="17" customFormat="1" ht="11.25" x14ac:dyDescent="0.25">
      <c r="A13" s="61"/>
      <c r="B13" s="64"/>
      <c r="C13" s="18" t="s">
        <v>17</v>
      </c>
    </row>
    <row r="14" spans="1:4" s="17" customFormat="1" ht="11.25" x14ac:dyDescent="0.25">
      <c r="A14" s="61"/>
      <c r="B14" s="64"/>
      <c r="C14" s="18" t="s">
        <v>18</v>
      </c>
    </row>
    <row r="15" spans="1:4" s="17" customFormat="1" ht="11.25" x14ac:dyDescent="0.25">
      <c r="A15" s="61"/>
      <c r="B15" s="64"/>
      <c r="C15" s="18" t="s">
        <v>19</v>
      </c>
    </row>
    <row r="16" spans="1:4" s="17" customFormat="1" ht="11.25" x14ac:dyDescent="0.25">
      <c r="A16" s="61"/>
      <c r="B16" s="64"/>
      <c r="C16" s="18" t="s">
        <v>20</v>
      </c>
    </row>
    <row r="17" spans="1:3" s="17" customFormat="1" ht="11.25" x14ac:dyDescent="0.25">
      <c r="A17" s="61"/>
      <c r="B17" s="64"/>
      <c r="C17" s="18" t="s">
        <v>21</v>
      </c>
    </row>
    <row r="18" spans="1:3" s="17" customFormat="1" ht="11.25" x14ac:dyDescent="0.25">
      <c r="A18" s="61"/>
      <c r="B18" s="64"/>
      <c r="C18" s="18" t="s">
        <v>22</v>
      </c>
    </row>
    <row r="19" spans="1:3" s="17" customFormat="1" ht="12" thickBot="1" x14ac:dyDescent="0.3">
      <c r="A19" s="62"/>
      <c r="B19" s="65"/>
      <c r="C19" s="19" t="s">
        <v>23</v>
      </c>
    </row>
    <row r="20" spans="1:3" x14ac:dyDescent="0.25">
      <c r="C20" s="21"/>
    </row>
    <row r="21" spans="1:3" x14ac:dyDescent="0.25">
      <c r="C21" s="22"/>
    </row>
  </sheetData>
  <mergeCells count="4">
    <mergeCell ref="A1:C1"/>
    <mergeCell ref="A2:C2"/>
    <mergeCell ref="A6:A19"/>
    <mergeCell ref="B6:B19"/>
  </mergeCells>
  <hyperlinks>
    <hyperlink ref="C5" location="'Информация об организации'!A1" display="Публичное акционерное общество &quot;Фортум&quot;" xr:uid="{10CA051F-2B31-4306-8E73-0898ED7EFE00}"/>
    <hyperlink ref="C6" location="'ЧТЭЦ-1 ДМ_П5'!A1" display="Челябинская ТЭЦ-1 без ДПМ/НВ" xr:uid="{A7A9C35E-1303-4E36-B2D0-78C0E5C4D4BA}"/>
    <hyperlink ref="C7" location="'ЧТЭЦ-1 НМ_П5'!A1" display="Челябинская ТЭЦ-1 (ТГ-10, ТГ-11) НВ" xr:uid="{91662D8B-61C6-40AD-99DE-8352B644273D}"/>
    <hyperlink ref="C8" location="'ЧТЭЦ-2_П5'!A1" display="Челябинская ТЭЦ-2" xr:uid="{ABE769E5-AE72-42DE-9D3C-E854765B872E}"/>
    <hyperlink ref="C9" location="'ЧТЭЦ-3 ДМ_П5'!A1" display="Челябинская ТЭЦ-3 без ДПМ/НВ" xr:uid="{330A25AD-BBA2-4436-9FEA-68400161189F}"/>
    <hyperlink ref="C10" location="'ЧТЭЦ-3 НМ_П5'!A1" display="Челябинская ТЭЦ-3 (БЛ 3) ДПМ" xr:uid="{AB4A4E2E-6357-4F36-8B7F-1395B06052ED}"/>
    <hyperlink ref="C11" location="'ЧТЭЦ-4 Б1_П5'!A1" display="Челябинская ТЭЦ-4 (БЛ 1) ДПМ" xr:uid="{DC4A6FC4-A314-44CB-9095-018864E0468D}"/>
    <hyperlink ref="C12" location="'ЧТЭЦ-4 Б2_П5'!A1" display="Челябинская ТЭЦ-4 (БЛ 2) ДПМ" xr:uid="{1285F852-A723-4518-ABA3-923861B89A84}"/>
    <hyperlink ref="C13" location="'ЧТЭЦ-4 Б3_П5'!A1" display="Челябинская ТЭЦ-4 (БЛ 3) НВ" xr:uid="{09D3092A-C9EA-4CF3-978B-73D975C6C36E}"/>
    <hyperlink ref="C14" location="'ТТЭЦ-1 ДМ_П5'!A1" display="Тюменская ТЭЦ-1 без ДПМ/НВ" xr:uid="{308DA04B-72FA-41FA-B103-0F07666DA509}"/>
    <hyperlink ref="C15" location="'ТТЭЦ-1 НМ_П5'!A1" display="Тюменская ТЭЦ-1 (БЛ 2) ДПМ" xr:uid="{6D8239D0-DF7E-4257-88A4-72FEF6209F43}"/>
    <hyperlink ref="C16" location="'ТТЭЦ-2_П5'!A1" display="Тюменская ТЭЦ-2" xr:uid="{DF3DAAA2-B506-488D-B490-AFE229C04667}"/>
    <hyperlink ref="C17" location="'НГРЭС Б1_П5'!A1" display="Няганская ГРЭС (БЛ 1) ДПМ" xr:uid="{7822A732-0816-4857-93A8-5B9CDB9BA546}"/>
    <hyperlink ref="C18" location="'НГРЭС Б2_П5'!A1" display="Няганская ГРЭС (БЛ 2) ДПМ" xr:uid="{32DFAA61-093D-45BF-8913-F00D7E16B61E}"/>
    <hyperlink ref="C19" location="'НГРЭС Б3_П5'!A1" display="Няганская ГРЭС (БЛ 3) ДПМ" xr:uid="{A2331A56-9F82-4C5E-A9C6-BA7DE274AE1B}"/>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8B43-B040-4617-9A3C-BA303F1A4DBF}">
  <sheetPr>
    <tabColor rgb="FFCCFFFF"/>
  </sheetPr>
  <dimension ref="A1:C19"/>
  <sheetViews>
    <sheetView zoomScaleNormal="100" workbookViewId="0">
      <selection activeCell="A4" sqref="A4:B4"/>
    </sheetView>
  </sheetViews>
  <sheetFormatPr defaultRowHeight="11.25" x14ac:dyDescent="0.25"/>
  <cols>
    <col min="1" max="1" width="50.42578125" style="17" customWidth="1"/>
    <col min="2" max="2" width="89.42578125" style="17" customWidth="1"/>
    <col min="3" max="5" width="9.140625" style="17"/>
    <col min="6" max="6" width="29.140625" style="17" customWidth="1"/>
    <col min="7" max="7" width="25.5703125" style="17" customWidth="1"/>
    <col min="8" max="9" width="3.7109375" style="17" customWidth="1"/>
    <col min="10" max="251" width="9.140625" style="17"/>
    <col min="252" max="253" width="0" style="17" hidden="1" customWidth="1"/>
    <col min="254" max="254" width="3.28515625" style="17" customWidth="1"/>
    <col min="255" max="255" width="9.28515625" style="17" customWidth="1"/>
    <col min="256" max="256" width="47" style="17" customWidth="1"/>
    <col min="257" max="257" width="64.42578125" style="17" customWidth="1"/>
    <col min="258" max="258" width="27" style="17" customWidth="1"/>
    <col min="259" max="261" width="9.140625" style="17"/>
    <col min="262" max="262" width="29.140625" style="17" customWidth="1"/>
    <col min="263" max="263" width="25.5703125" style="17" customWidth="1"/>
    <col min="264" max="265" width="3.7109375" style="17" customWidth="1"/>
    <col min="266" max="507" width="9.140625" style="17"/>
    <col min="508" max="509" width="0" style="17" hidden="1" customWidth="1"/>
    <col min="510" max="510" width="3.28515625" style="17" customWidth="1"/>
    <col min="511" max="511" width="9.28515625" style="17" customWidth="1"/>
    <col min="512" max="512" width="47" style="17" customWidth="1"/>
    <col min="513" max="513" width="64.42578125" style="17" customWidth="1"/>
    <col min="514" max="514" width="27" style="17" customWidth="1"/>
    <col min="515" max="517" width="9.140625" style="17"/>
    <col min="518" max="518" width="29.140625" style="17" customWidth="1"/>
    <col min="519" max="519" width="25.5703125" style="17" customWidth="1"/>
    <col min="520" max="521" width="3.7109375" style="17" customWidth="1"/>
    <col min="522" max="763" width="9.140625" style="17"/>
    <col min="764" max="765" width="0" style="17" hidden="1" customWidth="1"/>
    <col min="766" max="766" width="3.28515625" style="17" customWidth="1"/>
    <col min="767" max="767" width="9.28515625" style="17" customWidth="1"/>
    <col min="768" max="768" width="47" style="17" customWidth="1"/>
    <col min="769" max="769" width="64.42578125" style="17" customWidth="1"/>
    <col min="770" max="770" width="27" style="17" customWidth="1"/>
    <col min="771" max="773" width="9.140625" style="17"/>
    <col min="774" max="774" width="29.140625" style="17" customWidth="1"/>
    <col min="775" max="775" width="25.5703125" style="17" customWidth="1"/>
    <col min="776" max="777" width="3.7109375" style="17" customWidth="1"/>
    <col min="778" max="1019" width="9.140625" style="17"/>
    <col min="1020" max="1021" width="0" style="17" hidden="1" customWidth="1"/>
    <col min="1022" max="1022" width="3.28515625" style="17" customWidth="1"/>
    <col min="1023" max="1023" width="9.28515625" style="17" customWidth="1"/>
    <col min="1024" max="1024" width="47" style="17" customWidth="1"/>
    <col min="1025" max="1025" width="64.42578125" style="17" customWidth="1"/>
    <col min="1026" max="1026" width="27" style="17" customWidth="1"/>
    <col min="1027" max="1029" width="9.140625" style="17"/>
    <col min="1030" max="1030" width="29.140625" style="17" customWidth="1"/>
    <col min="1031" max="1031" width="25.5703125" style="17" customWidth="1"/>
    <col min="1032" max="1033" width="3.7109375" style="17" customWidth="1"/>
    <col min="1034" max="1275" width="9.140625" style="17"/>
    <col min="1276" max="1277" width="0" style="17" hidden="1" customWidth="1"/>
    <col min="1278" max="1278" width="3.28515625" style="17" customWidth="1"/>
    <col min="1279" max="1279" width="9.28515625" style="17" customWidth="1"/>
    <col min="1280" max="1280" width="47" style="17" customWidth="1"/>
    <col min="1281" max="1281" width="64.42578125" style="17" customWidth="1"/>
    <col min="1282" max="1282" width="27" style="17" customWidth="1"/>
    <col min="1283" max="1285" width="9.140625" style="17"/>
    <col min="1286" max="1286" width="29.140625" style="17" customWidth="1"/>
    <col min="1287" max="1287" width="25.5703125" style="17" customWidth="1"/>
    <col min="1288" max="1289" width="3.7109375" style="17" customWidth="1"/>
    <col min="1290" max="1531" width="9.140625" style="17"/>
    <col min="1532" max="1533" width="0" style="17" hidden="1" customWidth="1"/>
    <col min="1534" max="1534" width="3.28515625" style="17" customWidth="1"/>
    <col min="1535" max="1535" width="9.28515625" style="17" customWidth="1"/>
    <col min="1536" max="1536" width="47" style="17" customWidth="1"/>
    <col min="1537" max="1537" width="64.42578125" style="17" customWidth="1"/>
    <col min="1538" max="1538" width="27" style="17" customWidth="1"/>
    <col min="1539" max="1541" width="9.140625" style="17"/>
    <col min="1542" max="1542" width="29.140625" style="17" customWidth="1"/>
    <col min="1543" max="1543" width="25.5703125" style="17" customWidth="1"/>
    <col min="1544" max="1545" width="3.7109375" style="17" customWidth="1"/>
    <col min="1546" max="1787" width="9.140625" style="17"/>
    <col min="1788" max="1789" width="0" style="17" hidden="1" customWidth="1"/>
    <col min="1790" max="1790" width="3.28515625" style="17" customWidth="1"/>
    <col min="1791" max="1791" width="9.28515625" style="17" customWidth="1"/>
    <col min="1792" max="1792" width="47" style="17" customWidth="1"/>
    <col min="1793" max="1793" width="64.42578125" style="17" customWidth="1"/>
    <col min="1794" max="1794" width="27" style="17" customWidth="1"/>
    <col min="1795" max="1797" width="9.140625" style="17"/>
    <col min="1798" max="1798" width="29.140625" style="17" customWidth="1"/>
    <col min="1799" max="1799" width="25.5703125" style="17" customWidth="1"/>
    <col min="1800" max="1801" width="3.7109375" style="17" customWidth="1"/>
    <col min="1802" max="2043" width="9.140625" style="17"/>
    <col min="2044" max="2045" width="0" style="17" hidden="1" customWidth="1"/>
    <col min="2046" max="2046" width="3.28515625" style="17" customWidth="1"/>
    <col min="2047" max="2047" width="9.28515625" style="17" customWidth="1"/>
    <col min="2048" max="2048" width="47" style="17" customWidth="1"/>
    <col min="2049" max="2049" width="64.42578125" style="17" customWidth="1"/>
    <col min="2050" max="2050" width="27" style="17" customWidth="1"/>
    <col min="2051" max="2053" width="9.140625" style="17"/>
    <col min="2054" max="2054" width="29.140625" style="17" customWidth="1"/>
    <col min="2055" max="2055" width="25.5703125" style="17" customWidth="1"/>
    <col min="2056" max="2057" width="3.7109375" style="17" customWidth="1"/>
    <col min="2058" max="2299" width="9.140625" style="17"/>
    <col min="2300" max="2301" width="0" style="17" hidden="1" customWidth="1"/>
    <col min="2302" max="2302" width="3.28515625" style="17" customWidth="1"/>
    <col min="2303" max="2303" width="9.28515625" style="17" customWidth="1"/>
    <col min="2304" max="2304" width="47" style="17" customWidth="1"/>
    <col min="2305" max="2305" width="64.42578125" style="17" customWidth="1"/>
    <col min="2306" max="2306" width="27" style="17" customWidth="1"/>
    <col min="2307" max="2309" width="9.140625" style="17"/>
    <col min="2310" max="2310" width="29.140625" style="17" customWidth="1"/>
    <col min="2311" max="2311" width="25.5703125" style="17" customWidth="1"/>
    <col min="2312" max="2313" width="3.7109375" style="17" customWidth="1"/>
    <col min="2314" max="2555" width="9.140625" style="17"/>
    <col min="2556" max="2557" width="0" style="17" hidden="1" customWidth="1"/>
    <col min="2558" max="2558" width="3.28515625" style="17" customWidth="1"/>
    <col min="2559" max="2559" width="9.28515625" style="17" customWidth="1"/>
    <col min="2560" max="2560" width="47" style="17" customWidth="1"/>
    <col min="2561" max="2561" width="64.42578125" style="17" customWidth="1"/>
    <col min="2562" max="2562" width="27" style="17" customWidth="1"/>
    <col min="2563" max="2565" width="9.140625" style="17"/>
    <col min="2566" max="2566" width="29.140625" style="17" customWidth="1"/>
    <col min="2567" max="2567" width="25.5703125" style="17" customWidth="1"/>
    <col min="2568" max="2569" width="3.7109375" style="17" customWidth="1"/>
    <col min="2570" max="2811" width="9.140625" style="17"/>
    <col min="2812" max="2813" width="0" style="17" hidden="1" customWidth="1"/>
    <col min="2814" max="2814" width="3.28515625" style="17" customWidth="1"/>
    <col min="2815" max="2815" width="9.28515625" style="17" customWidth="1"/>
    <col min="2816" max="2816" width="47" style="17" customWidth="1"/>
    <col min="2817" max="2817" width="64.42578125" style="17" customWidth="1"/>
    <col min="2818" max="2818" width="27" style="17" customWidth="1"/>
    <col min="2819" max="2821" width="9.140625" style="17"/>
    <col min="2822" max="2822" width="29.140625" style="17" customWidth="1"/>
    <col min="2823" max="2823" width="25.5703125" style="17" customWidth="1"/>
    <col min="2824" max="2825" width="3.7109375" style="17" customWidth="1"/>
    <col min="2826" max="3067" width="9.140625" style="17"/>
    <col min="3068" max="3069" width="0" style="17" hidden="1" customWidth="1"/>
    <col min="3070" max="3070" width="3.28515625" style="17" customWidth="1"/>
    <col min="3071" max="3071" width="9.28515625" style="17" customWidth="1"/>
    <col min="3072" max="3072" width="47" style="17" customWidth="1"/>
    <col min="3073" max="3073" width="64.42578125" style="17" customWidth="1"/>
    <col min="3074" max="3074" width="27" style="17" customWidth="1"/>
    <col min="3075" max="3077" width="9.140625" style="17"/>
    <col min="3078" max="3078" width="29.140625" style="17" customWidth="1"/>
    <col min="3079" max="3079" width="25.5703125" style="17" customWidth="1"/>
    <col min="3080" max="3081" width="3.7109375" style="17" customWidth="1"/>
    <col min="3082" max="3323" width="9.140625" style="17"/>
    <col min="3324" max="3325" width="0" style="17" hidden="1" customWidth="1"/>
    <col min="3326" max="3326" width="3.28515625" style="17" customWidth="1"/>
    <col min="3327" max="3327" width="9.28515625" style="17" customWidth="1"/>
    <col min="3328" max="3328" width="47" style="17" customWidth="1"/>
    <col min="3329" max="3329" width="64.42578125" style="17" customWidth="1"/>
    <col min="3330" max="3330" width="27" style="17" customWidth="1"/>
    <col min="3331" max="3333" width="9.140625" style="17"/>
    <col min="3334" max="3334" width="29.140625" style="17" customWidth="1"/>
    <col min="3335" max="3335" width="25.5703125" style="17" customWidth="1"/>
    <col min="3336" max="3337" width="3.7109375" style="17" customWidth="1"/>
    <col min="3338" max="3579" width="9.140625" style="17"/>
    <col min="3580" max="3581" width="0" style="17" hidden="1" customWidth="1"/>
    <col min="3582" max="3582" width="3.28515625" style="17" customWidth="1"/>
    <col min="3583" max="3583" width="9.28515625" style="17" customWidth="1"/>
    <col min="3584" max="3584" width="47" style="17" customWidth="1"/>
    <col min="3585" max="3585" width="64.42578125" style="17" customWidth="1"/>
    <col min="3586" max="3586" width="27" style="17" customWidth="1"/>
    <col min="3587" max="3589" width="9.140625" style="17"/>
    <col min="3590" max="3590" width="29.140625" style="17" customWidth="1"/>
    <col min="3591" max="3591" width="25.5703125" style="17" customWidth="1"/>
    <col min="3592" max="3593" width="3.7109375" style="17" customWidth="1"/>
    <col min="3594" max="3835" width="9.140625" style="17"/>
    <col min="3836" max="3837" width="0" style="17" hidden="1" customWidth="1"/>
    <col min="3838" max="3838" width="3.28515625" style="17" customWidth="1"/>
    <col min="3839" max="3839" width="9.28515625" style="17" customWidth="1"/>
    <col min="3840" max="3840" width="47" style="17" customWidth="1"/>
    <col min="3841" max="3841" width="64.42578125" style="17" customWidth="1"/>
    <col min="3842" max="3842" width="27" style="17" customWidth="1"/>
    <col min="3843" max="3845" width="9.140625" style="17"/>
    <col min="3846" max="3846" width="29.140625" style="17" customWidth="1"/>
    <col min="3847" max="3847" width="25.5703125" style="17" customWidth="1"/>
    <col min="3848" max="3849" width="3.7109375" style="17" customWidth="1"/>
    <col min="3850" max="4091" width="9.140625" style="17"/>
    <col min="4092" max="4093" width="0" style="17" hidden="1" customWidth="1"/>
    <col min="4094" max="4094" width="3.28515625" style="17" customWidth="1"/>
    <col min="4095" max="4095" width="9.28515625" style="17" customWidth="1"/>
    <col min="4096" max="4096" width="47" style="17" customWidth="1"/>
    <col min="4097" max="4097" width="64.42578125" style="17" customWidth="1"/>
    <col min="4098" max="4098" width="27" style="17" customWidth="1"/>
    <col min="4099" max="4101" width="9.140625" style="17"/>
    <col min="4102" max="4102" width="29.140625" style="17" customWidth="1"/>
    <col min="4103" max="4103" width="25.5703125" style="17" customWidth="1"/>
    <col min="4104" max="4105" width="3.7109375" style="17" customWidth="1"/>
    <col min="4106" max="4347" width="9.140625" style="17"/>
    <col min="4348" max="4349" width="0" style="17" hidden="1" customWidth="1"/>
    <col min="4350" max="4350" width="3.28515625" style="17" customWidth="1"/>
    <col min="4351" max="4351" width="9.28515625" style="17" customWidth="1"/>
    <col min="4352" max="4352" width="47" style="17" customWidth="1"/>
    <col min="4353" max="4353" width="64.42578125" style="17" customWidth="1"/>
    <col min="4354" max="4354" width="27" style="17" customWidth="1"/>
    <col min="4355" max="4357" width="9.140625" style="17"/>
    <col min="4358" max="4358" width="29.140625" style="17" customWidth="1"/>
    <col min="4359" max="4359" width="25.5703125" style="17" customWidth="1"/>
    <col min="4360" max="4361" width="3.7109375" style="17" customWidth="1"/>
    <col min="4362" max="4603" width="9.140625" style="17"/>
    <col min="4604" max="4605" width="0" style="17" hidden="1" customWidth="1"/>
    <col min="4606" max="4606" width="3.28515625" style="17" customWidth="1"/>
    <col min="4607" max="4607" width="9.28515625" style="17" customWidth="1"/>
    <col min="4608" max="4608" width="47" style="17" customWidth="1"/>
    <col min="4609" max="4609" width="64.42578125" style="17" customWidth="1"/>
    <col min="4610" max="4610" width="27" style="17" customWidth="1"/>
    <col min="4611" max="4613" width="9.140625" style="17"/>
    <col min="4614" max="4614" width="29.140625" style="17" customWidth="1"/>
    <col min="4615" max="4615" width="25.5703125" style="17" customWidth="1"/>
    <col min="4616" max="4617" width="3.7109375" style="17" customWidth="1"/>
    <col min="4618" max="4859" width="9.140625" style="17"/>
    <col min="4860" max="4861" width="0" style="17" hidden="1" customWidth="1"/>
    <col min="4862" max="4862" width="3.28515625" style="17" customWidth="1"/>
    <col min="4863" max="4863" width="9.28515625" style="17" customWidth="1"/>
    <col min="4864" max="4864" width="47" style="17" customWidth="1"/>
    <col min="4865" max="4865" width="64.42578125" style="17" customWidth="1"/>
    <col min="4866" max="4866" width="27" style="17" customWidth="1"/>
    <col min="4867" max="4869" width="9.140625" style="17"/>
    <col min="4870" max="4870" width="29.140625" style="17" customWidth="1"/>
    <col min="4871" max="4871" width="25.5703125" style="17" customWidth="1"/>
    <col min="4872" max="4873" width="3.7109375" style="17" customWidth="1"/>
    <col min="4874" max="5115" width="9.140625" style="17"/>
    <col min="5116" max="5117" width="0" style="17" hidden="1" customWidth="1"/>
    <col min="5118" max="5118" width="3.28515625" style="17" customWidth="1"/>
    <col min="5119" max="5119" width="9.28515625" style="17" customWidth="1"/>
    <col min="5120" max="5120" width="47" style="17" customWidth="1"/>
    <col min="5121" max="5121" width="64.42578125" style="17" customWidth="1"/>
    <col min="5122" max="5122" width="27" style="17" customWidth="1"/>
    <col min="5123" max="5125" width="9.140625" style="17"/>
    <col min="5126" max="5126" width="29.140625" style="17" customWidth="1"/>
    <col min="5127" max="5127" width="25.5703125" style="17" customWidth="1"/>
    <col min="5128" max="5129" width="3.7109375" style="17" customWidth="1"/>
    <col min="5130" max="5371" width="9.140625" style="17"/>
    <col min="5372" max="5373" width="0" style="17" hidden="1" customWidth="1"/>
    <col min="5374" max="5374" width="3.28515625" style="17" customWidth="1"/>
    <col min="5375" max="5375" width="9.28515625" style="17" customWidth="1"/>
    <col min="5376" max="5376" width="47" style="17" customWidth="1"/>
    <col min="5377" max="5377" width="64.42578125" style="17" customWidth="1"/>
    <col min="5378" max="5378" width="27" style="17" customWidth="1"/>
    <col min="5379" max="5381" width="9.140625" style="17"/>
    <col min="5382" max="5382" width="29.140625" style="17" customWidth="1"/>
    <col min="5383" max="5383" width="25.5703125" style="17" customWidth="1"/>
    <col min="5384" max="5385" width="3.7109375" style="17" customWidth="1"/>
    <col min="5386" max="5627" width="9.140625" style="17"/>
    <col min="5628" max="5629" width="0" style="17" hidden="1" customWidth="1"/>
    <col min="5630" max="5630" width="3.28515625" style="17" customWidth="1"/>
    <col min="5631" max="5631" width="9.28515625" style="17" customWidth="1"/>
    <col min="5632" max="5632" width="47" style="17" customWidth="1"/>
    <col min="5633" max="5633" width="64.42578125" style="17" customWidth="1"/>
    <col min="5634" max="5634" width="27" style="17" customWidth="1"/>
    <col min="5635" max="5637" width="9.140625" style="17"/>
    <col min="5638" max="5638" width="29.140625" style="17" customWidth="1"/>
    <col min="5639" max="5639" width="25.5703125" style="17" customWidth="1"/>
    <col min="5640" max="5641" width="3.7109375" style="17" customWidth="1"/>
    <col min="5642" max="5883" width="9.140625" style="17"/>
    <col min="5884" max="5885" width="0" style="17" hidden="1" customWidth="1"/>
    <col min="5886" max="5886" width="3.28515625" style="17" customWidth="1"/>
    <col min="5887" max="5887" width="9.28515625" style="17" customWidth="1"/>
    <col min="5888" max="5888" width="47" style="17" customWidth="1"/>
    <col min="5889" max="5889" width="64.42578125" style="17" customWidth="1"/>
    <col min="5890" max="5890" width="27" style="17" customWidth="1"/>
    <col min="5891" max="5893" width="9.140625" style="17"/>
    <col min="5894" max="5894" width="29.140625" style="17" customWidth="1"/>
    <col min="5895" max="5895" width="25.5703125" style="17" customWidth="1"/>
    <col min="5896" max="5897" width="3.7109375" style="17" customWidth="1"/>
    <col min="5898" max="6139" width="9.140625" style="17"/>
    <col min="6140" max="6141" width="0" style="17" hidden="1" customWidth="1"/>
    <col min="6142" max="6142" width="3.28515625" style="17" customWidth="1"/>
    <col min="6143" max="6143" width="9.28515625" style="17" customWidth="1"/>
    <col min="6144" max="6144" width="47" style="17" customWidth="1"/>
    <col min="6145" max="6145" width="64.42578125" style="17" customWidth="1"/>
    <col min="6146" max="6146" width="27" style="17" customWidth="1"/>
    <col min="6147" max="6149" width="9.140625" style="17"/>
    <col min="6150" max="6150" width="29.140625" style="17" customWidth="1"/>
    <col min="6151" max="6151" width="25.5703125" style="17" customWidth="1"/>
    <col min="6152" max="6153" width="3.7109375" style="17" customWidth="1"/>
    <col min="6154" max="6395" width="9.140625" style="17"/>
    <col min="6396" max="6397" width="0" style="17" hidden="1" customWidth="1"/>
    <col min="6398" max="6398" width="3.28515625" style="17" customWidth="1"/>
    <col min="6399" max="6399" width="9.28515625" style="17" customWidth="1"/>
    <col min="6400" max="6400" width="47" style="17" customWidth="1"/>
    <col min="6401" max="6401" width="64.42578125" style="17" customWidth="1"/>
    <col min="6402" max="6402" width="27" style="17" customWidth="1"/>
    <col min="6403" max="6405" width="9.140625" style="17"/>
    <col min="6406" max="6406" width="29.140625" style="17" customWidth="1"/>
    <col min="6407" max="6407" width="25.5703125" style="17" customWidth="1"/>
    <col min="6408" max="6409" width="3.7109375" style="17" customWidth="1"/>
    <col min="6410" max="6651" width="9.140625" style="17"/>
    <col min="6652" max="6653" width="0" style="17" hidden="1" customWidth="1"/>
    <col min="6654" max="6654" width="3.28515625" style="17" customWidth="1"/>
    <col min="6655" max="6655" width="9.28515625" style="17" customWidth="1"/>
    <col min="6656" max="6656" width="47" style="17" customWidth="1"/>
    <col min="6657" max="6657" width="64.42578125" style="17" customWidth="1"/>
    <col min="6658" max="6658" width="27" style="17" customWidth="1"/>
    <col min="6659" max="6661" width="9.140625" style="17"/>
    <col min="6662" max="6662" width="29.140625" style="17" customWidth="1"/>
    <col min="6663" max="6663" width="25.5703125" style="17" customWidth="1"/>
    <col min="6664" max="6665" width="3.7109375" style="17" customWidth="1"/>
    <col min="6666" max="6907" width="9.140625" style="17"/>
    <col min="6908" max="6909" width="0" style="17" hidden="1" customWidth="1"/>
    <col min="6910" max="6910" width="3.28515625" style="17" customWidth="1"/>
    <col min="6911" max="6911" width="9.28515625" style="17" customWidth="1"/>
    <col min="6912" max="6912" width="47" style="17" customWidth="1"/>
    <col min="6913" max="6913" width="64.42578125" style="17" customWidth="1"/>
    <col min="6914" max="6914" width="27" style="17" customWidth="1"/>
    <col min="6915" max="6917" width="9.140625" style="17"/>
    <col min="6918" max="6918" width="29.140625" style="17" customWidth="1"/>
    <col min="6919" max="6919" width="25.5703125" style="17" customWidth="1"/>
    <col min="6920" max="6921" width="3.7109375" style="17" customWidth="1"/>
    <col min="6922" max="7163" width="9.140625" style="17"/>
    <col min="7164" max="7165" width="0" style="17" hidden="1" customWidth="1"/>
    <col min="7166" max="7166" width="3.28515625" style="17" customWidth="1"/>
    <col min="7167" max="7167" width="9.28515625" style="17" customWidth="1"/>
    <col min="7168" max="7168" width="47" style="17" customWidth="1"/>
    <col min="7169" max="7169" width="64.42578125" style="17" customWidth="1"/>
    <col min="7170" max="7170" width="27" style="17" customWidth="1"/>
    <col min="7171" max="7173" width="9.140625" style="17"/>
    <col min="7174" max="7174" width="29.140625" style="17" customWidth="1"/>
    <col min="7175" max="7175" width="25.5703125" style="17" customWidth="1"/>
    <col min="7176" max="7177" width="3.7109375" style="17" customWidth="1"/>
    <col min="7178" max="7419" width="9.140625" style="17"/>
    <col min="7420" max="7421" width="0" style="17" hidden="1" customWidth="1"/>
    <col min="7422" max="7422" width="3.28515625" style="17" customWidth="1"/>
    <col min="7423" max="7423" width="9.28515625" style="17" customWidth="1"/>
    <col min="7424" max="7424" width="47" style="17" customWidth="1"/>
    <col min="7425" max="7425" width="64.42578125" style="17" customWidth="1"/>
    <col min="7426" max="7426" width="27" style="17" customWidth="1"/>
    <col min="7427" max="7429" width="9.140625" style="17"/>
    <col min="7430" max="7430" width="29.140625" style="17" customWidth="1"/>
    <col min="7431" max="7431" width="25.5703125" style="17" customWidth="1"/>
    <col min="7432" max="7433" width="3.7109375" style="17" customWidth="1"/>
    <col min="7434" max="7675" width="9.140625" style="17"/>
    <col min="7676" max="7677" width="0" style="17" hidden="1" customWidth="1"/>
    <col min="7678" max="7678" width="3.28515625" style="17" customWidth="1"/>
    <col min="7679" max="7679" width="9.28515625" style="17" customWidth="1"/>
    <col min="7680" max="7680" width="47" style="17" customWidth="1"/>
    <col min="7681" max="7681" width="64.42578125" style="17" customWidth="1"/>
    <col min="7682" max="7682" width="27" style="17" customWidth="1"/>
    <col min="7683" max="7685" width="9.140625" style="17"/>
    <col min="7686" max="7686" width="29.140625" style="17" customWidth="1"/>
    <col min="7687" max="7687" width="25.5703125" style="17" customWidth="1"/>
    <col min="7688" max="7689" width="3.7109375" style="17" customWidth="1"/>
    <col min="7690" max="7931" width="9.140625" style="17"/>
    <col min="7932" max="7933" width="0" style="17" hidden="1" customWidth="1"/>
    <col min="7934" max="7934" width="3.28515625" style="17" customWidth="1"/>
    <col min="7935" max="7935" width="9.28515625" style="17" customWidth="1"/>
    <col min="7936" max="7936" width="47" style="17" customWidth="1"/>
    <col min="7937" max="7937" width="64.42578125" style="17" customWidth="1"/>
    <col min="7938" max="7938" width="27" style="17" customWidth="1"/>
    <col min="7939" max="7941" width="9.140625" style="17"/>
    <col min="7942" max="7942" width="29.140625" style="17" customWidth="1"/>
    <col min="7943" max="7943" width="25.5703125" style="17" customWidth="1"/>
    <col min="7944" max="7945" width="3.7109375" style="17" customWidth="1"/>
    <col min="7946" max="8187" width="9.140625" style="17"/>
    <col min="8188" max="8189" width="0" style="17" hidden="1" customWidth="1"/>
    <col min="8190" max="8190" width="3.28515625" style="17" customWidth="1"/>
    <col min="8191" max="8191" width="9.28515625" style="17" customWidth="1"/>
    <col min="8192" max="8192" width="47" style="17" customWidth="1"/>
    <col min="8193" max="8193" width="64.42578125" style="17" customWidth="1"/>
    <col min="8194" max="8194" width="27" style="17" customWidth="1"/>
    <col min="8195" max="8197" width="9.140625" style="17"/>
    <col min="8198" max="8198" width="29.140625" style="17" customWidth="1"/>
    <col min="8199" max="8199" width="25.5703125" style="17" customWidth="1"/>
    <col min="8200" max="8201" width="3.7109375" style="17" customWidth="1"/>
    <col min="8202" max="8443" width="9.140625" style="17"/>
    <col min="8444" max="8445" width="0" style="17" hidden="1" customWidth="1"/>
    <col min="8446" max="8446" width="3.28515625" style="17" customWidth="1"/>
    <col min="8447" max="8447" width="9.28515625" style="17" customWidth="1"/>
    <col min="8448" max="8448" width="47" style="17" customWidth="1"/>
    <col min="8449" max="8449" width="64.42578125" style="17" customWidth="1"/>
    <col min="8450" max="8450" width="27" style="17" customWidth="1"/>
    <col min="8451" max="8453" width="9.140625" style="17"/>
    <col min="8454" max="8454" width="29.140625" style="17" customWidth="1"/>
    <col min="8455" max="8455" width="25.5703125" style="17" customWidth="1"/>
    <col min="8456" max="8457" width="3.7109375" style="17" customWidth="1"/>
    <col min="8458" max="8699" width="9.140625" style="17"/>
    <col min="8700" max="8701" width="0" style="17" hidden="1" customWidth="1"/>
    <col min="8702" max="8702" width="3.28515625" style="17" customWidth="1"/>
    <col min="8703" max="8703" width="9.28515625" style="17" customWidth="1"/>
    <col min="8704" max="8704" width="47" style="17" customWidth="1"/>
    <col min="8705" max="8705" width="64.42578125" style="17" customWidth="1"/>
    <col min="8706" max="8706" width="27" style="17" customWidth="1"/>
    <col min="8707" max="8709" width="9.140625" style="17"/>
    <col min="8710" max="8710" width="29.140625" style="17" customWidth="1"/>
    <col min="8711" max="8711" width="25.5703125" style="17" customWidth="1"/>
    <col min="8712" max="8713" width="3.7109375" style="17" customWidth="1"/>
    <col min="8714" max="8955" width="9.140625" style="17"/>
    <col min="8956" max="8957" width="0" style="17" hidden="1" customWidth="1"/>
    <col min="8958" max="8958" width="3.28515625" style="17" customWidth="1"/>
    <col min="8959" max="8959" width="9.28515625" style="17" customWidth="1"/>
    <col min="8960" max="8960" width="47" style="17" customWidth="1"/>
    <col min="8961" max="8961" width="64.42578125" style="17" customWidth="1"/>
    <col min="8962" max="8962" width="27" style="17" customWidth="1"/>
    <col min="8963" max="8965" width="9.140625" style="17"/>
    <col min="8966" max="8966" width="29.140625" style="17" customWidth="1"/>
    <col min="8967" max="8967" width="25.5703125" style="17" customWidth="1"/>
    <col min="8968" max="8969" width="3.7109375" style="17" customWidth="1"/>
    <col min="8970" max="9211" width="9.140625" style="17"/>
    <col min="9212" max="9213" width="0" style="17" hidden="1" customWidth="1"/>
    <col min="9214" max="9214" width="3.28515625" style="17" customWidth="1"/>
    <col min="9215" max="9215" width="9.28515625" style="17" customWidth="1"/>
    <col min="9216" max="9216" width="47" style="17" customWidth="1"/>
    <col min="9217" max="9217" width="64.42578125" style="17" customWidth="1"/>
    <col min="9218" max="9218" width="27" style="17" customWidth="1"/>
    <col min="9219" max="9221" width="9.140625" style="17"/>
    <col min="9222" max="9222" width="29.140625" style="17" customWidth="1"/>
    <col min="9223" max="9223" width="25.5703125" style="17" customWidth="1"/>
    <col min="9224" max="9225" width="3.7109375" style="17" customWidth="1"/>
    <col min="9226" max="9467" width="9.140625" style="17"/>
    <col min="9468" max="9469" width="0" style="17" hidden="1" customWidth="1"/>
    <col min="9470" max="9470" width="3.28515625" style="17" customWidth="1"/>
    <col min="9471" max="9471" width="9.28515625" style="17" customWidth="1"/>
    <col min="9472" max="9472" width="47" style="17" customWidth="1"/>
    <col min="9473" max="9473" width="64.42578125" style="17" customWidth="1"/>
    <col min="9474" max="9474" width="27" style="17" customWidth="1"/>
    <col min="9475" max="9477" width="9.140625" style="17"/>
    <col min="9478" max="9478" width="29.140625" style="17" customWidth="1"/>
    <col min="9479" max="9479" width="25.5703125" style="17" customWidth="1"/>
    <col min="9480" max="9481" width="3.7109375" style="17" customWidth="1"/>
    <col min="9482" max="9723" width="9.140625" style="17"/>
    <col min="9724" max="9725" width="0" style="17" hidden="1" customWidth="1"/>
    <col min="9726" max="9726" width="3.28515625" style="17" customWidth="1"/>
    <col min="9727" max="9727" width="9.28515625" style="17" customWidth="1"/>
    <col min="9728" max="9728" width="47" style="17" customWidth="1"/>
    <col min="9729" max="9729" width="64.42578125" style="17" customWidth="1"/>
    <col min="9730" max="9730" width="27" style="17" customWidth="1"/>
    <col min="9731" max="9733" width="9.140625" style="17"/>
    <col min="9734" max="9734" width="29.140625" style="17" customWidth="1"/>
    <col min="9735" max="9735" width="25.5703125" style="17" customWidth="1"/>
    <col min="9736" max="9737" width="3.7109375" style="17" customWidth="1"/>
    <col min="9738" max="9979" width="9.140625" style="17"/>
    <col min="9980" max="9981" width="0" style="17" hidden="1" customWidth="1"/>
    <col min="9982" max="9982" width="3.28515625" style="17" customWidth="1"/>
    <col min="9983" max="9983" width="9.28515625" style="17" customWidth="1"/>
    <col min="9984" max="9984" width="47" style="17" customWidth="1"/>
    <col min="9985" max="9985" width="64.42578125" style="17" customWidth="1"/>
    <col min="9986" max="9986" width="27" style="17" customWidth="1"/>
    <col min="9987" max="9989" width="9.140625" style="17"/>
    <col min="9990" max="9990" width="29.140625" style="17" customWidth="1"/>
    <col min="9991" max="9991" width="25.5703125" style="17" customWidth="1"/>
    <col min="9992" max="9993" width="3.7109375" style="17" customWidth="1"/>
    <col min="9994" max="10235" width="9.140625" style="17"/>
    <col min="10236" max="10237" width="0" style="17" hidden="1" customWidth="1"/>
    <col min="10238" max="10238" width="3.28515625" style="17" customWidth="1"/>
    <col min="10239" max="10239" width="9.28515625" style="17" customWidth="1"/>
    <col min="10240" max="10240" width="47" style="17" customWidth="1"/>
    <col min="10241" max="10241" width="64.42578125" style="17" customWidth="1"/>
    <col min="10242" max="10242" width="27" style="17" customWidth="1"/>
    <col min="10243" max="10245" width="9.140625" style="17"/>
    <col min="10246" max="10246" width="29.140625" style="17" customWidth="1"/>
    <col min="10247" max="10247" width="25.5703125" style="17" customWidth="1"/>
    <col min="10248" max="10249" width="3.7109375" style="17" customWidth="1"/>
    <col min="10250" max="10491" width="9.140625" style="17"/>
    <col min="10492" max="10493" width="0" style="17" hidden="1" customWidth="1"/>
    <col min="10494" max="10494" width="3.28515625" style="17" customWidth="1"/>
    <col min="10495" max="10495" width="9.28515625" style="17" customWidth="1"/>
    <col min="10496" max="10496" width="47" style="17" customWidth="1"/>
    <col min="10497" max="10497" width="64.42578125" style="17" customWidth="1"/>
    <col min="10498" max="10498" width="27" style="17" customWidth="1"/>
    <col min="10499" max="10501" width="9.140625" style="17"/>
    <col min="10502" max="10502" width="29.140625" style="17" customWidth="1"/>
    <col min="10503" max="10503" width="25.5703125" style="17" customWidth="1"/>
    <col min="10504" max="10505" width="3.7109375" style="17" customWidth="1"/>
    <col min="10506" max="10747" width="9.140625" style="17"/>
    <col min="10748" max="10749" width="0" style="17" hidden="1" customWidth="1"/>
    <col min="10750" max="10750" width="3.28515625" style="17" customWidth="1"/>
    <col min="10751" max="10751" width="9.28515625" style="17" customWidth="1"/>
    <col min="10752" max="10752" width="47" style="17" customWidth="1"/>
    <col min="10753" max="10753" width="64.42578125" style="17" customWidth="1"/>
    <col min="10754" max="10754" width="27" style="17" customWidth="1"/>
    <col min="10755" max="10757" width="9.140625" style="17"/>
    <col min="10758" max="10758" width="29.140625" style="17" customWidth="1"/>
    <col min="10759" max="10759" width="25.5703125" style="17" customWidth="1"/>
    <col min="10760" max="10761" width="3.7109375" style="17" customWidth="1"/>
    <col min="10762" max="11003" width="9.140625" style="17"/>
    <col min="11004" max="11005" width="0" style="17" hidden="1" customWidth="1"/>
    <col min="11006" max="11006" width="3.28515625" style="17" customWidth="1"/>
    <col min="11007" max="11007" width="9.28515625" style="17" customWidth="1"/>
    <col min="11008" max="11008" width="47" style="17" customWidth="1"/>
    <col min="11009" max="11009" width="64.42578125" style="17" customWidth="1"/>
    <col min="11010" max="11010" width="27" style="17" customWidth="1"/>
    <col min="11011" max="11013" width="9.140625" style="17"/>
    <col min="11014" max="11014" width="29.140625" style="17" customWidth="1"/>
    <col min="11015" max="11015" width="25.5703125" style="17" customWidth="1"/>
    <col min="11016" max="11017" width="3.7109375" style="17" customWidth="1"/>
    <col min="11018" max="11259" width="9.140625" style="17"/>
    <col min="11260" max="11261" width="0" style="17" hidden="1" customWidth="1"/>
    <col min="11262" max="11262" width="3.28515625" style="17" customWidth="1"/>
    <col min="11263" max="11263" width="9.28515625" style="17" customWidth="1"/>
    <col min="11264" max="11264" width="47" style="17" customWidth="1"/>
    <col min="11265" max="11265" width="64.42578125" style="17" customWidth="1"/>
    <col min="11266" max="11266" width="27" style="17" customWidth="1"/>
    <col min="11267" max="11269" width="9.140625" style="17"/>
    <col min="11270" max="11270" width="29.140625" style="17" customWidth="1"/>
    <col min="11271" max="11271" width="25.5703125" style="17" customWidth="1"/>
    <col min="11272" max="11273" width="3.7109375" style="17" customWidth="1"/>
    <col min="11274" max="11515" width="9.140625" style="17"/>
    <col min="11516" max="11517" width="0" style="17" hidden="1" customWidth="1"/>
    <col min="11518" max="11518" width="3.28515625" style="17" customWidth="1"/>
    <col min="11519" max="11519" width="9.28515625" style="17" customWidth="1"/>
    <col min="11520" max="11520" width="47" style="17" customWidth="1"/>
    <col min="11521" max="11521" width="64.42578125" style="17" customWidth="1"/>
    <col min="11522" max="11522" width="27" style="17" customWidth="1"/>
    <col min="11523" max="11525" width="9.140625" style="17"/>
    <col min="11526" max="11526" width="29.140625" style="17" customWidth="1"/>
    <col min="11527" max="11527" width="25.5703125" style="17" customWidth="1"/>
    <col min="11528" max="11529" width="3.7109375" style="17" customWidth="1"/>
    <col min="11530" max="11771" width="9.140625" style="17"/>
    <col min="11772" max="11773" width="0" style="17" hidden="1" customWidth="1"/>
    <col min="11774" max="11774" width="3.28515625" style="17" customWidth="1"/>
    <col min="11775" max="11775" width="9.28515625" style="17" customWidth="1"/>
    <col min="11776" max="11776" width="47" style="17" customWidth="1"/>
    <col min="11777" max="11777" width="64.42578125" style="17" customWidth="1"/>
    <col min="11778" max="11778" width="27" style="17" customWidth="1"/>
    <col min="11779" max="11781" width="9.140625" style="17"/>
    <col min="11782" max="11782" width="29.140625" style="17" customWidth="1"/>
    <col min="11783" max="11783" width="25.5703125" style="17" customWidth="1"/>
    <col min="11784" max="11785" width="3.7109375" style="17" customWidth="1"/>
    <col min="11786" max="12027" width="9.140625" style="17"/>
    <col min="12028" max="12029" width="0" style="17" hidden="1" customWidth="1"/>
    <col min="12030" max="12030" width="3.28515625" style="17" customWidth="1"/>
    <col min="12031" max="12031" width="9.28515625" style="17" customWidth="1"/>
    <col min="12032" max="12032" width="47" style="17" customWidth="1"/>
    <col min="12033" max="12033" width="64.42578125" style="17" customWidth="1"/>
    <col min="12034" max="12034" width="27" style="17" customWidth="1"/>
    <col min="12035" max="12037" width="9.140625" style="17"/>
    <col min="12038" max="12038" width="29.140625" style="17" customWidth="1"/>
    <col min="12039" max="12039" width="25.5703125" style="17" customWidth="1"/>
    <col min="12040" max="12041" width="3.7109375" style="17" customWidth="1"/>
    <col min="12042" max="12283" width="9.140625" style="17"/>
    <col min="12284" max="12285" width="0" style="17" hidden="1" customWidth="1"/>
    <col min="12286" max="12286" width="3.28515625" style="17" customWidth="1"/>
    <col min="12287" max="12287" width="9.28515625" style="17" customWidth="1"/>
    <col min="12288" max="12288" width="47" style="17" customWidth="1"/>
    <col min="12289" max="12289" width="64.42578125" style="17" customWidth="1"/>
    <col min="12290" max="12290" width="27" style="17" customWidth="1"/>
    <col min="12291" max="12293" width="9.140625" style="17"/>
    <col min="12294" max="12294" width="29.140625" style="17" customWidth="1"/>
    <col min="12295" max="12295" width="25.5703125" style="17" customWidth="1"/>
    <col min="12296" max="12297" width="3.7109375" style="17" customWidth="1"/>
    <col min="12298" max="12539" width="9.140625" style="17"/>
    <col min="12540" max="12541" width="0" style="17" hidden="1" customWidth="1"/>
    <col min="12542" max="12542" width="3.28515625" style="17" customWidth="1"/>
    <col min="12543" max="12543" width="9.28515625" style="17" customWidth="1"/>
    <col min="12544" max="12544" width="47" style="17" customWidth="1"/>
    <col min="12545" max="12545" width="64.42578125" style="17" customWidth="1"/>
    <col min="12546" max="12546" width="27" style="17" customWidth="1"/>
    <col min="12547" max="12549" width="9.140625" style="17"/>
    <col min="12550" max="12550" width="29.140625" style="17" customWidth="1"/>
    <col min="12551" max="12551" width="25.5703125" style="17" customWidth="1"/>
    <col min="12552" max="12553" width="3.7109375" style="17" customWidth="1"/>
    <col min="12554" max="12795" width="9.140625" style="17"/>
    <col min="12796" max="12797" width="0" style="17" hidden="1" customWidth="1"/>
    <col min="12798" max="12798" width="3.28515625" style="17" customWidth="1"/>
    <col min="12799" max="12799" width="9.28515625" style="17" customWidth="1"/>
    <col min="12800" max="12800" width="47" style="17" customWidth="1"/>
    <col min="12801" max="12801" width="64.42578125" style="17" customWidth="1"/>
    <col min="12802" max="12802" width="27" style="17" customWidth="1"/>
    <col min="12803" max="12805" width="9.140625" style="17"/>
    <col min="12806" max="12806" width="29.140625" style="17" customWidth="1"/>
    <col min="12807" max="12807" width="25.5703125" style="17" customWidth="1"/>
    <col min="12808" max="12809" width="3.7109375" style="17" customWidth="1"/>
    <col min="12810" max="13051" width="9.140625" style="17"/>
    <col min="13052" max="13053" width="0" style="17" hidden="1" customWidth="1"/>
    <col min="13054" max="13054" width="3.28515625" style="17" customWidth="1"/>
    <col min="13055" max="13055" width="9.28515625" style="17" customWidth="1"/>
    <col min="13056" max="13056" width="47" style="17" customWidth="1"/>
    <col min="13057" max="13057" width="64.42578125" style="17" customWidth="1"/>
    <col min="13058" max="13058" width="27" style="17" customWidth="1"/>
    <col min="13059" max="13061" width="9.140625" style="17"/>
    <col min="13062" max="13062" width="29.140625" style="17" customWidth="1"/>
    <col min="13063" max="13063" width="25.5703125" style="17" customWidth="1"/>
    <col min="13064" max="13065" width="3.7109375" style="17" customWidth="1"/>
    <col min="13066" max="13307" width="9.140625" style="17"/>
    <col min="13308" max="13309" width="0" style="17" hidden="1" customWidth="1"/>
    <col min="13310" max="13310" width="3.28515625" style="17" customWidth="1"/>
    <col min="13311" max="13311" width="9.28515625" style="17" customWidth="1"/>
    <col min="13312" max="13312" width="47" style="17" customWidth="1"/>
    <col min="13313" max="13313" width="64.42578125" style="17" customWidth="1"/>
    <col min="13314" max="13314" width="27" style="17" customWidth="1"/>
    <col min="13315" max="13317" width="9.140625" style="17"/>
    <col min="13318" max="13318" width="29.140625" style="17" customWidth="1"/>
    <col min="13319" max="13319" width="25.5703125" style="17" customWidth="1"/>
    <col min="13320" max="13321" width="3.7109375" style="17" customWidth="1"/>
    <col min="13322" max="13563" width="9.140625" style="17"/>
    <col min="13564" max="13565" width="0" style="17" hidden="1" customWidth="1"/>
    <col min="13566" max="13566" width="3.28515625" style="17" customWidth="1"/>
    <col min="13567" max="13567" width="9.28515625" style="17" customWidth="1"/>
    <col min="13568" max="13568" width="47" style="17" customWidth="1"/>
    <col min="13569" max="13569" width="64.42578125" style="17" customWidth="1"/>
    <col min="13570" max="13570" width="27" style="17" customWidth="1"/>
    <col min="13571" max="13573" width="9.140625" style="17"/>
    <col min="13574" max="13574" width="29.140625" style="17" customWidth="1"/>
    <col min="13575" max="13575" width="25.5703125" style="17" customWidth="1"/>
    <col min="13576" max="13577" width="3.7109375" style="17" customWidth="1"/>
    <col min="13578" max="13819" width="9.140625" style="17"/>
    <col min="13820" max="13821" width="0" style="17" hidden="1" customWidth="1"/>
    <col min="13822" max="13822" width="3.28515625" style="17" customWidth="1"/>
    <col min="13823" max="13823" width="9.28515625" style="17" customWidth="1"/>
    <col min="13824" max="13824" width="47" style="17" customWidth="1"/>
    <col min="13825" max="13825" width="64.42578125" style="17" customWidth="1"/>
    <col min="13826" max="13826" width="27" style="17" customWidth="1"/>
    <col min="13827" max="13829" width="9.140625" style="17"/>
    <col min="13830" max="13830" width="29.140625" style="17" customWidth="1"/>
    <col min="13831" max="13831" width="25.5703125" style="17" customWidth="1"/>
    <col min="13832" max="13833" width="3.7109375" style="17" customWidth="1"/>
    <col min="13834" max="14075" width="9.140625" style="17"/>
    <col min="14076" max="14077" width="0" style="17" hidden="1" customWidth="1"/>
    <col min="14078" max="14078" width="3.28515625" style="17" customWidth="1"/>
    <col min="14079" max="14079" width="9.28515625" style="17" customWidth="1"/>
    <col min="14080" max="14080" width="47" style="17" customWidth="1"/>
    <col min="14081" max="14081" width="64.42578125" style="17" customWidth="1"/>
    <col min="14082" max="14082" width="27" style="17" customWidth="1"/>
    <col min="14083" max="14085" width="9.140625" style="17"/>
    <col min="14086" max="14086" width="29.140625" style="17" customWidth="1"/>
    <col min="14087" max="14087" width="25.5703125" style="17" customWidth="1"/>
    <col min="14088" max="14089" width="3.7109375" style="17" customWidth="1"/>
    <col min="14090" max="14331" width="9.140625" style="17"/>
    <col min="14332" max="14333" width="0" style="17" hidden="1" customWidth="1"/>
    <col min="14334" max="14334" width="3.28515625" style="17" customWidth="1"/>
    <col min="14335" max="14335" width="9.28515625" style="17" customWidth="1"/>
    <col min="14336" max="14336" width="47" style="17" customWidth="1"/>
    <col min="14337" max="14337" width="64.42578125" style="17" customWidth="1"/>
    <col min="14338" max="14338" width="27" style="17" customWidth="1"/>
    <col min="14339" max="14341" width="9.140625" style="17"/>
    <col min="14342" max="14342" width="29.140625" style="17" customWidth="1"/>
    <col min="14343" max="14343" width="25.5703125" style="17" customWidth="1"/>
    <col min="14344" max="14345" width="3.7109375" style="17" customWidth="1"/>
    <col min="14346" max="14587" width="9.140625" style="17"/>
    <col min="14588" max="14589" width="0" style="17" hidden="1" customWidth="1"/>
    <col min="14590" max="14590" width="3.28515625" style="17" customWidth="1"/>
    <col min="14591" max="14591" width="9.28515625" style="17" customWidth="1"/>
    <col min="14592" max="14592" width="47" style="17" customWidth="1"/>
    <col min="14593" max="14593" width="64.42578125" style="17" customWidth="1"/>
    <col min="14594" max="14594" width="27" style="17" customWidth="1"/>
    <col min="14595" max="14597" width="9.140625" style="17"/>
    <col min="14598" max="14598" width="29.140625" style="17" customWidth="1"/>
    <col min="14599" max="14599" width="25.5703125" style="17" customWidth="1"/>
    <col min="14600" max="14601" width="3.7109375" style="17" customWidth="1"/>
    <col min="14602" max="14843" width="9.140625" style="17"/>
    <col min="14844" max="14845" width="0" style="17" hidden="1" customWidth="1"/>
    <col min="14846" max="14846" width="3.28515625" style="17" customWidth="1"/>
    <col min="14847" max="14847" width="9.28515625" style="17" customWidth="1"/>
    <col min="14848" max="14848" width="47" style="17" customWidth="1"/>
    <col min="14849" max="14849" width="64.42578125" style="17" customWidth="1"/>
    <col min="14850" max="14850" width="27" style="17" customWidth="1"/>
    <col min="14851" max="14853" width="9.140625" style="17"/>
    <col min="14854" max="14854" width="29.140625" style="17" customWidth="1"/>
    <col min="14855" max="14855" width="25.5703125" style="17" customWidth="1"/>
    <col min="14856" max="14857" width="3.7109375" style="17" customWidth="1"/>
    <col min="14858" max="15099" width="9.140625" style="17"/>
    <col min="15100" max="15101" width="0" style="17" hidden="1" customWidth="1"/>
    <col min="15102" max="15102" width="3.28515625" style="17" customWidth="1"/>
    <col min="15103" max="15103" width="9.28515625" style="17" customWidth="1"/>
    <col min="15104" max="15104" width="47" style="17" customWidth="1"/>
    <col min="15105" max="15105" width="64.42578125" style="17" customWidth="1"/>
    <col min="15106" max="15106" width="27" style="17" customWidth="1"/>
    <col min="15107" max="15109" width="9.140625" style="17"/>
    <col min="15110" max="15110" width="29.140625" style="17" customWidth="1"/>
    <col min="15111" max="15111" width="25.5703125" style="17" customWidth="1"/>
    <col min="15112" max="15113" width="3.7109375" style="17" customWidth="1"/>
    <col min="15114" max="15355" width="9.140625" style="17"/>
    <col min="15356" max="15357" width="0" style="17" hidden="1" customWidth="1"/>
    <col min="15358" max="15358" width="3.28515625" style="17" customWidth="1"/>
    <col min="15359" max="15359" width="9.28515625" style="17" customWidth="1"/>
    <col min="15360" max="15360" width="47" style="17" customWidth="1"/>
    <col min="15361" max="15361" width="64.42578125" style="17" customWidth="1"/>
    <col min="15362" max="15362" width="27" style="17" customWidth="1"/>
    <col min="15363" max="15365" width="9.140625" style="17"/>
    <col min="15366" max="15366" width="29.140625" style="17" customWidth="1"/>
    <col min="15367" max="15367" width="25.5703125" style="17" customWidth="1"/>
    <col min="15368" max="15369" width="3.7109375" style="17" customWidth="1"/>
    <col min="15370" max="15611" width="9.140625" style="17"/>
    <col min="15612" max="15613" width="0" style="17" hidden="1" customWidth="1"/>
    <col min="15614" max="15614" width="3.28515625" style="17" customWidth="1"/>
    <col min="15615" max="15615" width="9.28515625" style="17" customWidth="1"/>
    <col min="15616" max="15616" width="47" style="17" customWidth="1"/>
    <col min="15617" max="15617" width="64.42578125" style="17" customWidth="1"/>
    <col min="15618" max="15618" width="27" style="17" customWidth="1"/>
    <col min="15619" max="15621" width="9.140625" style="17"/>
    <col min="15622" max="15622" width="29.140625" style="17" customWidth="1"/>
    <col min="15623" max="15623" width="25.5703125" style="17" customWidth="1"/>
    <col min="15624" max="15625" width="3.7109375" style="17" customWidth="1"/>
    <col min="15626" max="15867" width="9.140625" style="17"/>
    <col min="15868" max="15869" width="0" style="17" hidden="1" customWidth="1"/>
    <col min="15870" max="15870" width="3.28515625" style="17" customWidth="1"/>
    <col min="15871" max="15871" width="9.28515625" style="17" customWidth="1"/>
    <col min="15872" max="15872" width="47" style="17" customWidth="1"/>
    <col min="15873" max="15873" width="64.42578125" style="17" customWidth="1"/>
    <col min="15874" max="15874" width="27" style="17" customWidth="1"/>
    <col min="15875" max="15877" width="9.140625" style="17"/>
    <col min="15878" max="15878" width="29.140625" style="17" customWidth="1"/>
    <col min="15879" max="15879" width="25.5703125" style="17" customWidth="1"/>
    <col min="15880" max="15881" width="3.7109375" style="17" customWidth="1"/>
    <col min="15882" max="16123" width="9.140625" style="17"/>
    <col min="16124" max="16125" width="0" style="17" hidden="1" customWidth="1"/>
    <col min="16126" max="16126" width="3.28515625" style="17" customWidth="1"/>
    <col min="16127" max="16127" width="9.28515625" style="17" customWidth="1"/>
    <col min="16128" max="16128" width="47" style="17" customWidth="1"/>
    <col min="16129" max="16129" width="64.42578125" style="17" customWidth="1"/>
    <col min="16130" max="16130" width="27" style="17" customWidth="1"/>
    <col min="16131" max="16133" width="9.140625" style="17"/>
    <col min="16134" max="16134" width="29.140625" style="17" customWidth="1"/>
    <col min="16135" max="16135" width="25.5703125" style="17" customWidth="1"/>
    <col min="16136" max="16137" width="3.7109375" style="17" customWidth="1"/>
    <col min="16138" max="16384" width="9.140625" style="17"/>
  </cols>
  <sheetData>
    <row r="1" spans="1:3" x14ac:dyDescent="0.25">
      <c r="B1" s="23" t="s">
        <v>27</v>
      </c>
      <c r="C1" s="24"/>
    </row>
    <row r="2" spans="1:3" x14ac:dyDescent="0.25">
      <c r="B2" s="23" t="s">
        <v>28</v>
      </c>
      <c r="C2" s="24"/>
    </row>
    <row r="3" spans="1:3" x14ac:dyDescent="0.25">
      <c r="B3" s="23"/>
      <c r="C3" s="24"/>
    </row>
    <row r="4" spans="1:3" x14ac:dyDescent="0.25">
      <c r="A4" s="66" t="s">
        <v>29</v>
      </c>
      <c r="B4" s="66"/>
    </row>
    <row r="5" spans="1:3" x14ac:dyDescent="0.25">
      <c r="A5" s="25"/>
      <c r="B5" s="25"/>
    </row>
    <row r="6" spans="1:3" x14ac:dyDescent="0.25">
      <c r="A6" s="25"/>
      <c r="B6" s="25"/>
    </row>
    <row r="7" spans="1:3" x14ac:dyDescent="0.25">
      <c r="A7" s="26" t="s">
        <v>30</v>
      </c>
      <c r="B7" s="26" t="s">
        <v>6</v>
      </c>
    </row>
    <row r="8" spans="1:3" x14ac:dyDescent="0.25">
      <c r="A8" s="26" t="s">
        <v>31</v>
      </c>
      <c r="B8" s="26" t="s">
        <v>8</v>
      </c>
    </row>
    <row r="9" spans="1:3" x14ac:dyDescent="0.25">
      <c r="A9" s="26" t="s">
        <v>32</v>
      </c>
      <c r="B9" s="26" t="s">
        <v>33</v>
      </c>
    </row>
    <row r="10" spans="1:3" x14ac:dyDescent="0.25">
      <c r="A10" s="26" t="s">
        <v>34</v>
      </c>
      <c r="B10" s="26" t="s">
        <v>33</v>
      </c>
    </row>
    <row r="11" spans="1:3" x14ac:dyDescent="0.25">
      <c r="A11" s="26" t="s">
        <v>35</v>
      </c>
      <c r="B11" s="26" t="s">
        <v>36</v>
      </c>
    </row>
    <row r="12" spans="1:3" x14ac:dyDescent="0.25">
      <c r="A12" s="26" t="s">
        <v>37</v>
      </c>
      <c r="B12" s="27">
        <v>997150001</v>
      </c>
    </row>
    <row r="13" spans="1:3" x14ac:dyDescent="0.25">
      <c r="A13" s="26" t="s">
        <v>38</v>
      </c>
      <c r="B13" s="26" t="s">
        <v>39</v>
      </c>
    </row>
    <row r="14" spans="1:3" x14ac:dyDescent="0.25">
      <c r="A14" s="26" t="s">
        <v>40</v>
      </c>
      <c r="B14" s="26" t="s">
        <v>41</v>
      </c>
    </row>
    <row r="15" spans="1:3" ht="45" x14ac:dyDescent="0.25">
      <c r="A15" s="26" t="s">
        <v>42</v>
      </c>
      <c r="B15" s="28" t="s">
        <v>43</v>
      </c>
    </row>
    <row r="16" spans="1:3" x14ac:dyDescent="0.25">
      <c r="A16" s="26" t="s">
        <v>44</v>
      </c>
      <c r="B16" s="29" t="s">
        <v>45</v>
      </c>
    </row>
    <row r="17" spans="1:2" x14ac:dyDescent="0.25">
      <c r="A17" s="25"/>
      <c r="B17" s="25"/>
    </row>
    <row r="18" spans="1:2" x14ac:dyDescent="0.25">
      <c r="A18" s="25"/>
      <c r="B18" s="25"/>
    </row>
    <row r="19" spans="1:2" x14ac:dyDescent="0.25">
      <c r="A19" s="25"/>
      <c r="B19" s="25"/>
    </row>
  </sheetData>
  <mergeCells count="1">
    <mergeCell ref="A4:B4"/>
  </mergeCells>
  <dataValidations count="19">
    <dataValidation allowBlank="1" showInputMessage="1" errorTitle="Ошибка" sqref="B12" xr:uid="{EA57E3DE-6914-4C6C-BDAD-073406F30387}"/>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83CAAA58-BDC3-4D26-8F88-5DBE3943664F}">
      <formula1>10</formula1>
      <formula2>12</formula2>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72E85F57-8032-4F70-91D0-3CAAA8A3D1EC}">
      <formula1>list_ed</formula1>
    </dataValidation>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DCE0C798-B603-4B47-9B98-DEF9DD99B5BA}">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2DC7EDA2-C518-4C19-AACD-90C6EBCE38C0}"/>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xr:uid="{6EF567D6-5FDF-4016-8B11-FC2F18A7CC33}">
      <formula1>no_kpp</formula1>
    </dataValidation>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5C6BEEBF-D613-4ED9-ABC0-B7617EDF2872}">
      <formula1>List_open</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62635353-615F-4CEC-ABC2-F3911AA5AA59}"/>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1E0711AB-C718-44AE-9C68-3F8E7CD4CEB0}">
      <formula1>list_email</formula1>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59093E8C-63C3-420F-9AD2-A7FE18A3A704}">
      <formula1>list_url</formula1>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588899C9-C4E9-4B7B-AF16-3223A2A28D31}">
      <formula1>0</formula1>
      <formula2>9.99999999999999E+23</formula2>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D25E2DC3-5FD4-499A-B89A-0EA663326699}">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D9DC68B6-E8F4-43E6-902E-1A8990935E1D}">
      <formula1>vdet_vo_list_with_no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EA81368E-854F-408A-B5FA-8FD29447D93D}">
      <formula1>vdet_vs_list_with_no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BCDC3008-0A5C-4D69-BCE1-ABAFA8945E23}">
      <formula1>vdet_gvs_list_with_no</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14E2064-819B-445F-A0FD-903CCDAF8E7F}">
      <formula1>vdet_tbo_list_with_no</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2FE0EDCA-2C71-42AD-9A13-3DFB55FE4EA7}">
      <formula1>ts_list</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375844C8-A06A-4255-A527-5AFD56931B7F}">
      <formula1>MR_LIST</formula1>
    </dataValidation>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2EC2BDC5-4585-4D17-85EB-62A71EA49945}">
      <formula1>yes_no</formula1>
    </dataValidation>
  </dataValidations>
  <hyperlinks>
    <hyperlink ref="B14" r:id="rId1" display="mailto:fortum@fortum.ru?subject=fortum%40fortum.ru" xr:uid="{03A48A4A-3FC5-4CBC-B125-0F45CBC9C14E}"/>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3B44F24C-63BC-48FF-AAF4-0D5F4D235AA3}">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4842F-504A-4529-B435-5791905BB012}">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Титульный!$C$9</f>
        <v>Челябинская ТЭЦ-1 без ДПМ/НВ</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2019'!$D$308</f>
        <v>1395.8123029402052</v>
      </c>
      <c r="E10" s="36">
        <f>'[2]Рег уровни 2019'!$E$308</f>
        <v>1395.8123029402052</v>
      </c>
      <c r="F10" s="36">
        <f>'[2]Рег уровни 2019'!$F$308</f>
        <v>1395.8123029402052</v>
      </c>
      <c r="G10" s="36">
        <f>'[2]Рег уровни 2019'!$G$308</f>
        <v>1395.8123029402052</v>
      </c>
      <c r="H10" s="36">
        <f>'[2]Рег уровни 2019'!$H$308</f>
        <v>1375.4712070953904</v>
      </c>
      <c r="I10" s="36">
        <f>'[2]Рег уровни 2019'!$I$308</f>
        <v>1395.8123029402052</v>
      </c>
      <c r="J10" s="37">
        <f>'[2]Рег уровни 2019'!$J$308</f>
        <v>1480.8516848660588</v>
      </c>
      <c r="K10" s="37">
        <f>'[2]Рег уровни 2019'!$K$308</f>
        <v>1480.8516848660588</v>
      </c>
      <c r="L10" s="37">
        <f>'[2]Рег уровни 2019'!$L$308</f>
        <v>1480.8516848660588</v>
      </c>
      <c r="M10" s="37">
        <f>'[2]Рег уровни 2019'!$M$308</f>
        <v>1480.8516848660588</v>
      </c>
      <c r="N10" s="37">
        <f>'[2]Рег уровни 2019'!$N$308</f>
        <v>1459.2713147902502</v>
      </c>
      <c r="O10" s="37">
        <f>'[2]Рег уровни 2019'!$O$308</f>
        <v>1480.8516848660588</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[3]Приложение_14122020!$D$303</f>
        <v>1480.8516848660588</v>
      </c>
      <c r="E16" s="36">
        <f>[3]Приложение_14122020!$E$303</f>
        <v>1480.8516848660588</v>
      </c>
      <c r="F16" s="36">
        <f>[3]Приложение_14122020!$F$303</f>
        <v>1480.8516848660588</v>
      </c>
      <c r="G16" s="36">
        <f>[3]Приложение_14122020!$G$303</f>
        <v>1480.8516848660588</v>
      </c>
      <c r="H16" s="36">
        <f>[3]Приложение_14122020!$H$303</f>
        <v>1459.2713147902502</v>
      </c>
      <c r="I16" s="36">
        <f>[3]Приложение_14122020!$I$303</f>
        <v>1480.8516848660588</v>
      </c>
      <c r="J16" s="36">
        <f>[3]Приложение_14122020!$J$303</f>
        <v>1524.9441216925009</v>
      </c>
      <c r="K16" s="36">
        <f>[3]Приложение_14122020!$K$303</f>
        <v>1524.9441216925009</v>
      </c>
      <c r="L16" s="36">
        <f>[3]Приложение_14122020!$L$303</f>
        <v>1524.9441216925009</v>
      </c>
      <c r="M16" s="36">
        <f>[3]Приложение_14122020!$M$303</f>
        <v>1524.9441216925009</v>
      </c>
      <c r="N16" s="36">
        <f>[3]Приложение_14122020!$N$303</f>
        <v>1524.9441216925009</v>
      </c>
      <c r="O16" s="36">
        <f>[3]Приложение_14122020!$O$303</f>
        <v>1524.9441216925009</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[4]Топливо!$R$200</f>
        <v>766.79970708964493</v>
      </c>
      <c r="E22" s="36">
        <f>[4]Топливо!$X$200</f>
        <v>766.65993629661614</v>
      </c>
      <c r="F22" s="36">
        <f>[4]Топливо!$AD$200</f>
        <v>766.89393918504084</v>
      </c>
      <c r="G22" s="36">
        <f>[4]Топливо!$AJ$200</f>
        <v>767.1110818736953</v>
      </c>
      <c r="H22" s="36">
        <f>[4]Топливо!$AP$200</f>
        <v>768.57990989461609</v>
      </c>
      <c r="I22" s="36">
        <f>[4]Топливо!$AV$200</f>
        <v>771.00023789022293</v>
      </c>
      <c r="J22" s="46">
        <f>[4]Топливо!$BB$200</f>
        <v>796.43049527446908</v>
      </c>
      <c r="K22" s="46">
        <f>[4]Топливо!$BH$200</f>
        <v>791.30661365116725</v>
      </c>
      <c r="L22" s="46">
        <f>[4]Топливо!$BN$200</f>
        <v>790.62851002762488</v>
      </c>
      <c r="M22" s="46">
        <f>[4]Топливо!$BT$200</f>
        <v>789.29109753986779</v>
      </c>
      <c r="N22" s="46">
        <f>[4]Топливо!$BZ$200</f>
        <v>789.65780967005526</v>
      </c>
      <c r="O22" s="46">
        <f>[4]Топливо!$CF$200</f>
        <v>789.18627595375608</v>
      </c>
    </row>
    <row r="23" spans="1:15" x14ac:dyDescent="0.25">
      <c r="A23" s="33"/>
      <c r="B23" s="38" t="s">
        <v>74</v>
      </c>
      <c r="C23" s="35" t="s">
        <v>67</v>
      </c>
      <c r="D23" s="36">
        <f>[4]Топливо!$R$170</f>
        <v>715.39318419592985</v>
      </c>
      <c r="E23" s="36">
        <f>[4]Топливо!$X$170</f>
        <v>715.26255728655713</v>
      </c>
      <c r="F23" s="36">
        <f>[4]Топливо!$AD$170</f>
        <v>715.48125157480456</v>
      </c>
      <c r="G23" s="36">
        <f>[4]Топливо!$AJ$170</f>
        <v>715.68418866700495</v>
      </c>
      <c r="H23" s="36">
        <f>[4]Топливо!$AP$170</f>
        <v>717.05692513515521</v>
      </c>
      <c r="I23" s="36">
        <f>[4]Топливо!$AV$170</f>
        <v>719.31891391609622</v>
      </c>
      <c r="J23" s="46">
        <f>[4]Топливо!$BB$170</f>
        <v>743.0369114714664</v>
      </c>
      <c r="K23" s="46">
        <f>[4]Топливо!$BH$170</f>
        <v>738.24823705716562</v>
      </c>
      <c r="L23" s="46">
        <f>[4]Топливо!$BN$170</f>
        <v>737.61449535292047</v>
      </c>
      <c r="M23" s="46">
        <f>[4]Топливо!$BT$170</f>
        <v>736.36457714006337</v>
      </c>
      <c r="N23" s="46">
        <f>[4]Топливо!$BZ$170</f>
        <v>736.70729875706093</v>
      </c>
      <c r="O23" s="46">
        <f>[4]Топливо!$CF$170</f>
        <v>736.2666130408935</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FA988-C099-4DD1-8E2C-B58C676C976E}">
  <sheetPr>
    <tabColor rgb="FFCCFFCC"/>
    <pageSetUpPr fitToPage="1"/>
  </sheetPr>
  <dimension ref="A1:O27"/>
  <sheetViews>
    <sheetView zoomScaleNormal="100" workbookViewId="0">
      <pane xSplit="3" ySplit="6" topLeftCell="D7" activePane="bottomRight" state="frozen"/>
      <selection activeCell="G16" sqref="G16"/>
      <selection pane="topRight" activeCell="G16" sqref="G16"/>
      <selection pane="bottomLeft" activeCell="G16" sqref="G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Титульный!$C$10</f>
        <v>Челябинская ТЭЦ-1 (ТГ-10, ТГ-11) НВ</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2019'!$D$309</f>
        <v>716.27680008421726</v>
      </c>
      <c r="E10" s="36">
        <f>'[2]Рег уровни 2019'!$E$309</f>
        <v>716.27680008421726</v>
      </c>
      <c r="F10" s="36">
        <f>'[2]Рег уровни 2019'!$F$309</f>
        <v>716.27680008421726</v>
      </c>
      <c r="G10" s="36">
        <f>'[2]Рег уровни 2019'!$G$309</f>
        <v>716.27680008421726</v>
      </c>
      <c r="H10" s="36">
        <f>'[2]Рег уровни 2019'!$H$309</f>
        <v>716.27680008421726</v>
      </c>
      <c r="I10" s="36">
        <f>'[2]Рег уровни 2019'!$I$309</f>
        <v>716.27680008421726</v>
      </c>
      <c r="J10" s="37">
        <f>'[2]Рег уровни 2019'!$J$309</f>
        <v>716.27680008421726</v>
      </c>
      <c r="K10" s="37">
        <f>'[2]Рег уровни 2019'!$K$309</f>
        <v>716.27680008421726</v>
      </c>
      <c r="L10" s="37">
        <f>'[2]Рег уровни 2019'!$L$309</f>
        <v>716.27680008421726</v>
      </c>
      <c r="M10" s="37">
        <f>'[2]Рег уровни 2019'!$M$309</f>
        <v>716.27680008421726</v>
      </c>
      <c r="N10" s="37">
        <f>'[2]Рег уровни 2019'!$N$309</f>
        <v>716.27680008421726</v>
      </c>
      <c r="O10" s="37">
        <f>'[2]Рег уровни 2019'!$O$309</f>
        <v>716.27680008421726</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[3]Приложение_14122020!$D$304</f>
        <v>716.27680008421726</v>
      </c>
      <c r="E16" s="36">
        <f>[3]Приложение_14122020!$E$304</f>
        <v>716.27680008421726</v>
      </c>
      <c r="F16" s="36">
        <f>[3]Приложение_14122020!$F$304</f>
        <v>716.27680008421726</v>
      </c>
      <c r="G16" s="36">
        <f>[3]Приложение_14122020!$G$304</f>
        <v>716.27680008421726</v>
      </c>
      <c r="H16" s="36">
        <f>[3]Приложение_14122020!$H$304</f>
        <v>716.27680008421726</v>
      </c>
      <c r="I16" s="36">
        <f>[3]Приложение_14122020!$I$304</f>
        <v>716.27680008421726</v>
      </c>
      <c r="J16" s="36">
        <f>[3]Приложение_14122020!$J$304</f>
        <v>737.89451170325071</v>
      </c>
      <c r="K16" s="36">
        <f>[3]Приложение_14122020!$K$304</f>
        <v>737.89451170325071</v>
      </c>
      <c r="L16" s="36">
        <f>[3]Приложение_14122020!$L$304</f>
        <v>737.89451170325071</v>
      </c>
      <c r="M16" s="36">
        <f>[3]Приложение_14122020!$M$304</f>
        <v>737.89451170325071</v>
      </c>
      <c r="N16" s="36">
        <f>[3]Приложение_14122020!$N$304</f>
        <v>737.89451170325071</v>
      </c>
      <c r="O16" s="36">
        <f>[3]Приложение_14122020!$O$304</f>
        <v>737.89451170325071</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[5]Топливо!$R$200</f>
        <v>761.94856435781344</v>
      </c>
      <c r="E22" s="36">
        <f>[5]Топливо!$X$200</f>
        <v>762.01399199038121</v>
      </c>
      <c r="F22" s="36">
        <f>[5]Топливо!$AD$200</f>
        <v>761.95295997329617</v>
      </c>
      <c r="G22" s="36">
        <f>[5]Топливо!$AJ$200</f>
        <v>762.10473605979962</v>
      </c>
      <c r="H22" s="36">
        <f>[5]Топливо!$AP$200</f>
        <v>762.68073879389772</v>
      </c>
      <c r="I22" s="36">
        <f>[5]Топливо!$AV$200</f>
        <v>763.71919562429014</v>
      </c>
      <c r="J22" s="46">
        <f>[5]Топливо!$BB$200</f>
        <v>787.24476000770062</v>
      </c>
      <c r="K22" s="46">
        <f>[5]Топливо!$BH$200</f>
        <v>785.00078333405668</v>
      </c>
      <c r="L22" s="46">
        <f>[5]Топливо!$BN$200</f>
        <v>784.72405129351262</v>
      </c>
      <c r="M22" s="46">
        <f>[5]Топливо!$BT$200</f>
        <v>784.46663282052054</v>
      </c>
      <c r="N22" s="46">
        <f>[5]Топливо!$BZ$200</f>
        <v>784.80374882570845</v>
      </c>
      <c r="O22" s="46">
        <f>[5]Топливо!$CF$200</f>
        <v>784.43919987029926</v>
      </c>
    </row>
    <row r="23" spans="1:15" x14ac:dyDescent="0.25">
      <c r="A23" s="33"/>
      <c r="B23" s="38" t="s">
        <v>74</v>
      </c>
      <c r="C23" s="35" t="s">
        <v>67</v>
      </c>
      <c r="D23" s="36">
        <f>[5]Топливо!$R$170</f>
        <v>710.85940594188173</v>
      </c>
      <c r="E23" s="36">
        <f>[5]Топливо!$X$170</f>
        <v>710.92055326203854</v>
      </c>
      <c r="F23" s="36">
        <f>[5]Топливо!$AD$170</f>
        <v>710.86351399373473</v>
      </c>
      <c r="G23" s="36">
        <f>[5]Топливо!$AJ$170</f>
        <v>711.00536080355107</v>
      </c>
      <c r="H23" s="36">
        <f>[5]Топливо!$AP$170</f>
        <v>711.54368111579231</v>
      </c>
      <c r="I23" s="36">
        <f>[5]Топливо!$AV$170</f>
        <v>712.51420151802813</v>
      </c>
      <c r="J23" s="46">
        <f>[5]Топливо!$BB$170</f>
        <v>734.45211215672953</v>
      </c>
      <c r="K23" s="46">
        <f>[5]Топливо!$BH$170</f>
        <v>732.35493769538004</v>
      </c>
      <c r="L23" s="46">
        <f>[5]Топливо!$BN$170</f>
        <v>732.09630962010522</v>
      </c>
      <c r="M23" s="46">
        <f>[5]Топливо!$BT$170</f>
        <v>731.85573160796309</v>
      </c>
      <c r="N23" s="46">
        <f>[5]Топливо!$BZ$170</f>
        <v>732.17079329505464</v>
      </c>
      <c r="O23" s="46">
        <f>[5]Топливо!$CF$170</f>
        <v>731.83009333672828</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9ABD-2F96-4BFA-9003-2C689573E436}">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Титульный!$C$11</f>
        <v>Челябинская ТЭЦ-2</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2019'!$D$310</f>
        <v>918.56693261910436</v>
      </c>
      <c r="E10" s="36">
        <f>'[2]Рег уровни 2019'!$E$310</f>
        <v>918.56693261910436</v>
      </c>
      <c r="F10" s="36">
        <f>'[2]Рег уровни 2019'!$F$310</f>
        <v>918.56693261910436</v>
      </c>
      <c r="G10" s="36">
        <f>'[2]Рег уровни 2019'!$G$310</f>
        <v>918.56693261910436</v>
      </c>
      <c r="H10" s="36">
        <f>'[2]Рег уровни 2019'!$H$310</f>
        <v>918.56693261910436</v>
      </c>
      <c r="I10" s="36">
        <f>'[2]Рег уровни 2019'!$I$310</f>
        <v>918.56693261910436</v>
      </c>
      <c r="J10" s="37">
        <f>'[2]Рег уровни 2019'!$J$310</f>
        <v>1014.9914377647366</v>
      </c>
      <c r="K10" s="37">
        <f>'[2]Рег уровни 2019'!$K$310</f>
        <v>1014.9914377647366</v>
      </c>
      <c r="L10" s="37">
        <f>'[2]Рег уровни 2019'!$L$310</f>
        <v>1014.9914377647366</v>
      </c>
      <c r="M10" s="37">
        <f>'[2]Рег уровни 2019'!$M$310</f>
        <v>1014.9914377647366</v>
      </c>
      <c r="N10" s="37">
        <f>'[2]Рег уровни 2019'!$N$310</f>
        <v>968.84865440109434</v>
      </c>
      <c r="O10" s="37">
        <f>'[2]Рег уровни 2019'!$O$310</f>
        <v>952.11675396061912</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[3]Приложение_14122020!$D$305</f>
        <v>952.11675396061912</v>
      </c>
      <c r="E16" s="36">
        <f>[3]Приложение_14122020!$E$305</f>
        <v>952.11675396061912</v>
      </c>
      <c r="F16" s="36">
        <f>[3]Приложение_14122020!$F$305</f>
        <v>952.11675396061912</v>
      </c>
      <c r="G16" s="36">
        <f>[3]Приложение_14122020!$G$305</f>
        <v>952.11675396061912</v>
      </c>
      <c r="H16" s="36">
        <f>[3]Приложение_14122020!$H$305</f>
        <v>952.11675396061912</v>
      </c>
      <c r="I16" s="36">
        <f>[3]Приложение_14122020!$I$305</f>
        <v>952.11675396061912</v>
      </c>
      <c r="J16" s="36">
        <f>[3]Приложение_14122020!$J$305</f>
        <v>1043.5846038590182</v>
      </c>
      <c r="K16" s="36">
        <f>[3]Приложение_14122020!$K$305</f>
        <v>1043.5846038590182</v>
      </c>
      <c r="L16" s="36">
        <f>[3]Приложение_14122020!$L$305</f>
        <v>1043.5846038590182</v>
      </c>
      <c r="M16" s="36">
        <f>[3]Приложение_14122020!$M$305</f>
        <v>1043.5846038590182</v>
      </c>
      <c r="N16" s="36">
        <f>[3]Приложение_14122020!$N$305</f>
        <v>1043.5846038590182</v>
      </c>
      <c r="O16" s="36">
        <f>[3]Приложение_14122020!$O$305</f>
        <v>1043.5846038590182</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[6]Топливо!$R$239</f>
        <v>1039.5157034601218</v>
      </c>
      <c r="E22" s="36">
        <f>[6]Топливо!$X$239</f>
        <v>1039.4101289833238</v>
      </c>
      <c r="F22" s="36">
        <f>[6]Топливо!$AD$239</f>
        <v>1039.7450778720281</v>
      </c>
      <c r="G22" s="36">
        <f>[6]Топливо!$AJ$239</f>
        <v>1040.2820173677721</v>
      </c>
      <c r="H22" s="36">
        <f>[6]Топливо!$AP$239</f>
        <v>1041.2811938887917</v>
      </c>
      <c r="I22" s="36">
        <f>[6]Топливо!$AV$239</f>
        <v>1042.755359116248</v>
      </c>
      <c r="J22" s="46">
        <f>[6]Топливо!$BB$239</f>
        <v>1072.2899828498648</v>
      </c>
      <c r="K22" s="46">
        <f>[6]Топливо!$BH$239</f>
        <v>1071.6622127679407</v>
      </c>
      <c r="L22" s="46">
        <f>[6]Топливо!$BN$239</f>
        <v>1071.6753830770383</v>
      </c>
      <c r="M22" s="46">
        <f>[6]Топливо!$BT$239</f>
        <v>1070.3727032567692</v>
      </c>
      <c r="N22" s="46">
        <f>[6]Топливо!$BZ$239</f>
        <v>1069.454231287026</v>
      </c>
      <c r="O22" s="46">
        <f>[6]Топливо!$CF$239</f>
        <v>1068.8201278324505</v>
      </c>
    </row>
    <row r="23" spans="1:15" x14ac:dyDescent="0.25">
      <c r="A23" s="33"/>
      <c r="B23" s="38" t="s">
        <v>74</v>
      </c>
      <c r="C23" s="35" t="s">
        <v>67</v>
      </c>
      <c r="D23" s="36">
        <f>[6]Топливо!$R$203</f>
        <v>970.26794715899234</v>
      </c>
      <c r="E23" s="36">
        <f>[6]Топливо!$X$203</f>
        <v>970.16927942366704</v>
      </c>
      <c r="F23" s="36">
        <f>[6]Топливо!$AD$203</f>
        <v>970.48231576825049</v>
      </c>
      <c r="G23" s="36">
        <f>[6]Топливо!$AJ$203</f>
        <v>970.9841283810955</v>
      </c>
      <c r="H23" s="36">
        <f>[6]Топливо!$AP$203</f>
        <v>971.91793821382407</v>
      </c>
      <c r="I23" s="36">
        <f>[6]Топливо!$AV$203</f>
        <v>973.29566272546538</v>
      </c>
      <c r="J23" s="46">
        <f>[6]Топливо!$BB$203</f>
        <v>1000.8495166821165</v>
      </c>
      <c r="K23" s="46">
        <f>[6]Топливо!$BH$203</f>
        <v>1000.2628156709724</v>
      </c>
      <c r="L23" s="46">
        <f>[6]Топливо!$BN$203</f>
        <v>1000.2751243710637</v>
      </c>
      <c r="M23" s="46">
        <f>[6]Топливо!$BT$203</f>
        <v>999.05766659511119</v>
      </c>
      <c r="N23" s="46">
        <f>[6]Топливо!$BZ$203</f>
        <v>998.1992815766597</v>
      </c>
      <c r="O23" s="46">
        <f>[6]Топливо!$CF$203</f>
        <v>997.60666152565443</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6EE8-C3A7-48A0-8B45-F2623361A4F3}">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D22" sqref="D2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Титульный!$C$12</f>
        <v>Челябинская ТЭЦ-3 без ДПМ/НВ</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2019'!$D$311</f>
        <v>772.54536665303112</v>
      </c>
      <c r="E10" s="36">
        <f>'[2]Рег уровни 2019'!$E$311</f>
        <v>772.54536665303112</v>
      </c>
      <c r="F10" s="36">
        <f>'[2]Рег уровни 2019'!$F$311</f>
        <v>772.54536665303112</v>
      </c>
      <c r="G10" s="36">
        <f>'[2]Рег уровни 2019'!$G$311</f>
        <v>772.54536665303112</v>
      </c>
      <c r="H10" s="36">
        <f>'[2]Рег уровни 2019'!$H$311</f>
        <v>772.54536665303112</v>
      </c>
      <c r="I10" s="36">
        <f>'[2]Рег уровни 2019'!$I$311</f>
        <v>772.54536665303112</v>
      </c>
      <c r="J10" s="37">
        <f>'[2]Рег уровни 2019'!$J$311</f>
        <v>772.54536665303112</v>
      </c>
      <c r="K10" s="37">
        <f>'[2]Рег уровни 2019'!$K$311</f>
        <v>772.54536665303112</v>
      </c>
      <c r="L10" s="37">
        <f>'[2]Рег уровни 2019'!$L$311</f>
        <v>772.54536665303112</v>
      </c>
      <c r="M10" s="37">
        <f>'[2]Рег уровни 2019'!$M$311</f>
        <v>772.54536665303112</v>
      </c>
      <c r="N10" s="37">
        <f>'[2]Рег уровни 2019'!$N$311</f>
        <v>772.54536665303112</v>
      </c>
      <c r="O10" s="37">
        <f>'[2]Рег уровни 2019'!$O$311</f>
        <v>772.54536665303112</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[3]Приложение_14122020!$D$306</f>
        <v>772.54536665303112</v>
      </c>
      <c r="E16" s="36">
        <f>[3]Приложение_14122020!$E$306</f>
        <v>772.54536665303112</v>
      </c>
      <c r="F16" s="36">
        <f>[3]Приложение_14122020!$F$306</f>
        <v>772.54536665303112</v>
      </c>
      <c r="G16" s="36">
        <f>[3]Приложение_14122020!$G$306</f>
        <v>772.54536665303112</v>
      </c>
      <c r="H16" s="36">
        <f>[3]Приложение_14122020!$H$306</f>
        <v>772.54536665303112</v>
      </c>
      <c r="I16" s="36">
        <f>[3]Приложение_14122020!$I$306</f>
        <v>772.54536665303112</v>
      </c>
      <c r="J16" s="36">
        <f>[3]Приложение_14122020!$J$306</f>
        <v>795.79236301861113</v>
      </c>
      <c r="K16" s="36">
        <f>[3]Приложение_14122020!$K$306</f>
        <v>795.79236301861113</v>
      </c>
      <c r="L16" s="36">
        <f>[3]Приложение_14122020!$L$306</f>
        <v>795.79236301861113</v>
      </c>
      <c r="M16" s="36">
        <f>[3]Приложение_14122020!$M$306</f>
        <v>795.79236301861113</v>
      </c>
      <c r="N16" s="36">
        <f>[3]Приложение_14122020!$N$306</f>
        <v>795.79236301861113</v>
      </c>
      <c r="O16" s="36">
        <f>[3]Приложение_14122020!$O$306</f>
        <v>795.79236301861113</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[7]Топливо!$R$200</f>
        <v>881.8751979278793</v>
      </c>
      <c r="E22" s="36">
        <f>[7]Топливо!$X$200</f>
        <v>881.96751389859651</v>
      </c>
      <c r="F22" s="36">
        <f>[7]Топливо!$AD$200</f>
        <v>881.99415513345161</v>
      </c>
      <c r="G22" s="36">
        <f>[7]Топливо!$AJ$200</f>
        <v>881.97505245226705</v>
      </c>
      <c r="H22" s="36">
        <f>[7]Топливо!$AP$200</f>
        <v>882.65508504186914</v>
      </c>
      <c r="I22" s="36">
        <f>[7]Топливо!$AV$200</f>
        <v>882.93469273466133</v>
      </c>
      <c r="J22" s="46">
        <f>[7]Топливо!$BB$200</f>
        <v>909.42981496247921</v>
      </c>
      <c r="K22" s="46">
        <f>[7]Топливо!$BH$200</f>
        <v>909.57715432644329</v>
      </c>
      <c r="L22" s="46">
        <f>[7]Топливо!$BN$200</f>
        <v>908.84098817419499</v>
      </c>
      <c r="M22" s="46">
        <f>[7]Топливо!$BT$200</f>
        <v>908.08834686614875</v>
      </c>
      <c r="N22" s="46">
        <f>[7]Топливо!$BZ$200</f>
        <v>908.07723569486905</v>
      </c>
      <c r="O22" s="46">
        <f>[7]Топливо!$CF$200</f>
        <v>908.16547097979549</v>
      </c>
    </row>
    <row r="23" spans="1:15" x14ac:dyDescent="0.25">
      <c r="A23" s="33"/>
      <c r="B23" s="38" t="s">
        <v>74</v>
      </c>
      <c r="C23" s="35" t="s">
        <v>67</v>
      </c>
      <c r="D23" s="36">
        <f>[7]Топливо!$R$170</f>
        <v>822.9403718952143</v>
      </c>
      <c r="E23" s="36">
        <f>[7]Топливо!$X$170</f>
        <v>823.02664850336123</v>
      </c>
      <c r="F23" s="36">
        <f>[7]Топливо!$AD$170</f>
        <v>823.05154685369314</v>
      </c>
      <c r="G23" s="36">
        <f>[7]Топливо!$AJ$170</f>
        <v>823.03369388062345</v>
      </c>
      <c r="H23" s="36">
        <f>[7]Топливо!$AP$170</f>
        <v>823.66923835688704</v>
      </c>
      <c r="I23" s="36">
        <f>[7]Топливо!$AV$170</f>
        <v>823.93055395762735</v>
      </c>
      <c r="J23" s="46">
        <f>[7]Топливо!$BB$170</f>
        <v>848.64375230138239</v>
      </c>
      <c r="K23" s="46">
        <f>[7]Топливо!$BH$170</f>
        <v>848.78145264153579</v>
      </c>
      <c r="L23" s="46">
        <f>[7]Топливо!$BN$170</f>
        <v>848.09344689177101</v>
      </c>
      <c r="M23" s="46">
        <f>[7]Топливо!$BT$170</f>
        <v>847.39004380013898</v>
      </c>
      <c r="N23" s="46">
        <f>[7]Топливо!$BZ$170</f>
        <v>847.37965952791501</v>
      </c>
      <c r="O23" s="46">
        <f>[7]Топливо!$CF$170</f>
        <v>847.46212241102376</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E4BAB-C9B9-4091-A1C3-01749A1A3418}">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Титульный!$C$13</f>
        <v>Челябинская ТЭЦ-3 (БЛ 3) ДПМ</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2019'!$D$312</f>
        <v>805.34823091760381</v>
      </c>
      <c r="E10" s="36">
        <f>'[2]Рег уровни 2019'!$E$312</f>
        <v>805.34823091760381</v>
      </c>
      <c r="F10" s="36">
        <f>'[2]Рег уровни 2019'!$F$312</f>
        <v>805.34823091760381</v>
      </c>
      <c r="G10" s="36">
        <f>'[2]Рег уровни 2019'!$G$312</f>
        <v>805.34823091760381</v>
      </c>
      <c r="H10" s="36">
        <f>'[2]Рег уровни 2019'!$H$312</f>
        <v>805.34823091760381</v>
      </c>
      <c r="I10" s="36">
        <f>'[2]Рег уровни 2019'!$I$312</f>
        <v>805.34823091760381</v>
      </c>
      <c r="J10" s="37">
        <f>'[2]Рег уровни 2019'!$J$312</f>
        <v>805.34823091760381</v>
      </c>
      <c r="K10" s="37">
        <f>'[2]Рег уровни 2019'!$K$312</f>
        <v>805.34823091760381</v>
      </c>
      <c r="L10" s="37">
        <f>'[2]Рег уровни 2019'!$L$312</f>
        <v>805.34823091760381</v>
      </c>
      <c r="M10" s="37">
        <f>'[2]Рег уровни 2019'!$M$312</f>
        <v>805.34823091760381</v>
      </c>
      <c r="N10" s="37">
        <f>'[2]Рег уровни 2019'!$N$312</f>
        <v>805.34823091760381</v>
      </c>
      <c r="O10" s="37">
        <f>'[2]Рег уровни 2019'!$O$312</f>
        <v>805.34823091760381</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[3]Приложение_14122020!$D$307</f>
        <v>805.34823091760381</v>
      </c>
      <c r="E16" s="36">
        <f>[3]Приложение_14122020!$E$307</f>
        <v>805.34823091760381</v>
      </c>
      <c r="F16" s="36">
        <f>[3]Приложение_14122020!$F$307</f>
        <v>805.34823091760381</v>
      </c>
      <c r="G16" s="36">
        <f>[3]Приложение_14122020!$G$307</f>
        <v>805.34823091760381</v>
      </c>
      <c r="H16" s="36">
        <f>[3]Приложение_14122020!$H$307</f>
        <v>805.34823091760381</v>
      </c>
      <c r="I16" s="36">
        <f>[3]Приложение_14122020!$I$307</f>
        <v>805.34823091760381</v>
      </c>
      <c r="J16" s="36">
        <f>[3]Приложение_14122020!$J$307</f>
        <v>829.40936813413134</v>
      </c>
      <c r="K16" s="36">
        <f>[3]Приложение_14122020!$K$307</f>
        <v>829.40936813413134</v>
      </c>
      <c r="L16" s="36">
        <f>[3]Приложение_14122020!$L$307</f>
        <v>829.40936813413134</v>
      </c>
      <c r="M16" s="36">
        <f>[3]Приложение_14122020!$M$307</f>
        <v>829.40936813413134</v>
      </c>
      <c r="N16" s="36">
        <f>[3]Приложение_14122020!$N$307</f>
        <v>829.40936813413134</v>
      </c>
      <c r="O16" s="36">
        <f>[3]Приложение_14122020!$O$307</f>
        <v>829.40936813413134</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[8]Топливо!$R$200</f>
        <v>958.36951146921785</v>
      </c>
      <c r="E22" s="36">
        <f>[8]Топливо!$X$200</f>
        <v>958.50522697362794</v>
      </c>
      <c r="F22" s="36">
        <f>[8]Топливо!$AD$200</f>
        <v>958.48814766335295</v>
      </c>
      <c r="G22" s="36">
        <f>[8]Топливо!$AJ$200</f>
        <v>958.57344366891107</v>
      </c>
      <c r="H22" s="36">
        <f>[8]Топливо!$AP$200</f>
        <v>958.26710828875787</v>
      </c>
      <c r="I22" s="36">
        <f>[8]Топливо!$AV$200</f>
        <v>958.45800778324133</v>
      </c>
      <c r="J22" s="46">
        <f>[8]Топливо!$BB$200</f>
        <v>986.90025840036708</v>
      </c>
      <c r="K22" s="46">
        <f>[8]Топливо!$BH$200</f>
        <v>986.93396245203667</v>
      </c>
      <c r="L22" s="46">
        <f>[8]Топливо!$BN$200</f>
        <v>986.9938334829377</v>
      </c>
      <c r="M22" s="46">
        <f>[8]Топливо!$BT$200</f>
        <v>986.59527538208101</v>
      </c>
      <c r="N22" s="46">
        <f>[8]Топливо!$BZ$200</f>
        <v>987.11328790707569</v>
      </c>
      <c r="O22" s="46">
        <f>[8]Топливо!$CF$200</f>
        <v>987.08559497638134</v>
      </c>
    </row>
    <row r="23" spans="1:15" x14ac:dyDescent="0.25">
      <c r="A23" s="33"/>
      <c r="B23" s="38" t="s">
        <v>74</v>
      </c>
      <c r="C23" s="35" t="s">
        <v>67</v>
      </c>
      <c r="D23" s="36">
        <f>[8]Топливо!$R$170</f>
        <v>894.43038455067085</v>
      </c>
      <c r="E23" s="36">
        <f>[8]Топливо!$X$170</f>
        <v>894.55722147068036</v>
      </c>
      <c r="F23" s="36">
        <f>[8]Топливо!$AD$170</f>
        <v>894.5412594984607</v>
      </c>
      <c r="G23" s="36">
        <f>[8]Топливо!$AJ$170</f>
        <v>894.62097539150568</v>
      </c>
      <c r="H23" s="36">
        <f>[8]Топливо!$AP$170</f>
        <v>894.3346806436989</v>
      </c>
      <c r="I23" s="36">
        <f>[8]Топливо!$AV$170</f>
        <v>894.51309138620684</v>
      </c>
      <c r="J23" s="46">
        <f>[8]Топливо!$BB$170</f>
        <v>921.0460358881935</v>
      </c>
      <c r="K23" s="46">
        <f>[8]Топливо!$BH$170</f>
        <v>921.07753500190336</v>
      </c>
      <c r="L23" s="46">
        <f>[8]Топливо!$BN$170</f>
        <v>921.13348923639035</v>
      </c>
      <c r="M23" s="46">
        <f>[8]Топливо!$BT$170</f>
        <v>920.76100502998224</v>
      </c>
      <c r="N23" s="46">
        <f>[8]Топливо!$BZ$170</f>
        <v>921.24512888511742</v>
      </c>
      <c r="O23" s="46">
        <f>[8]Топливо!$CF$170</f>
        <v>921.21924764147786</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9D1D7-222A-4F9D-B0F5-D0523351EB21}">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6" t="s">
        <v>48</v>
      </c>
      <c r="B4" s="56"/>
      <c r="C4" s="56"/>
      <c r="D4" s="56"/>
      <c r="E4" s="56"/>
      <c r="F4" s="56"/>
      <c r="G4" s="56"/>
      <c r="H4" s="56"/>
      <c r="I4" s="56"/>
      <c r="J4" s="56"/>
      <c r="K4" s="56"/>
      <c r="L4" s="56"/>
      <c r="M4" s="56"/>
      <c r="N4" s="56"/>
      <c r="O4" s="56"/>
    </row>
    <row r="5" spans="1:15" ht="12.75" customHeight="1" x14ac:dyDescent="0.25">
      <c r="A5" s="56" t="str">
        <f>Титульный!$C$14</f>
        <v>Челябинская ТЭЦ-4 (БЛ 1) ДПМ</v>
      </c>
      <c r="B5" s="56"/>
      <c r="C5" s="56"/>
      <c r="D5" s="56"/>
      <c r="E5" s="56"/>
      <c r="F5" s="56"/>
      <c r="G5" s="56"/>
      <c r="H5" s="56"/>
      <c r="I5" s="56"/>
      <c r="J5" s="56"/>
      <c r="K5" s="56"/>
      <c r="L5" s="56"/>
      <c r="M5" s="56"/>
      <c r="N5" s="56"/>
      <c r="O5" s="56"/>
    </row>
    <row r="7" spans="1:15" ht="12.75" customHeight="1" x14ac:dyDescent="0.25">
      <c r="A7" s="67" t="s">
        <v>49</v>
      </c>
      <c r="B7" s="68"/>
      <c r="C7" s="68"/>
      <c r="D7" s="68"/>
      <c r="E7" s="68"/>
      <c r="F7" s="68"/>
      <c r="G7" s="68"/>
      <c r="H7" s="68"/>
      <c r="I7" s="68"/>
      <c r="J7" s="68"/>
      <c r="K7" s="68"/>
      <c r="L7" s="68"/>
      <c r="M7" s="68"/>
      <c r="N7" s="68"/>
      <c r="O7" s="68"/>
    </row>
    <row r="8" spans="1:15" s="1" customFormat="1" ht="12.75" customHeight="1" x14ac:dyDescent="0.25">
      <c r="A8" s="69" t="s">
        <v>50</v>
      </c>
      <c r="B8" s="69" t="s">
        <v>51</v>
      </c>
      <c r="C8" s="69" t="s">
        <v>52</v>
      </c>
      <c r="D8" s="69">
        <f>D14-1</f>
        <v>2020</v>
      </c>
      <c r="E8" s="69"/>
      <c r="F8" s="69"/>
      <c r="G8" s="69"/>
      <c r="H8" s="69"/>
      <c r="I8" s="69"/>
      <c r="J8" s="69"/>
      <c r="K8" s="69"/>
      <c r="L8" s="69"/>
      <c r="M8" s="69"/>
      <c r="N8" s="69"/>
      <c r="O8" s="69"/>
    </row>
    <row r="9" spans="1:15" s="1" customFormat="1" x14ac:dyDescent="0.25">
      <c r="A9" s="69"/>
      <c r="B9" s="69"/>
      <c r="C9" s="69"/>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'[2]Рег уровни 2019'!$D$305</f>
        <v>829.79537937033956</v>
      </c>
      <c r="E10" s="36">
        <f>'[2]Рег уровни 2019'!$E$305</f>
        <v>829.79537937033956</v>
      </c>
      <c r="F10" s="36">
        <f>'[2]Рег уровни 2019'!$F$305</f>
        <v>829.79537937033956</v>
      </c>
      <c r="G10" s="36">
        <f>'[2]Рег уровни 2019'!$G$305</f>
        <v>829.79537937033956</v>
      </c>
      <c r="H10" s="36">
        <f>'[2]Рег уровни 2019'!$H$305</f>
        <v>829.79537937033956</v>
      </c>
      <c r="I10" s="36">
        <f>'[2]Рег уровни 2019'!$I$305</f>
        <v>829.79537937033956</v>
      </c>
      <c r="J10" s="37">
        <f>'[2]Рег уровни 2019'!$J$305</f>
        <v>829.79537937033956</v>
      </c>
      <c r="K10" s="37">
        <f>'[2]Рег уровни 2019'!$K$305</f>
        <v>829.79537937033956</v>
      </c>
      <c r="L10" s="37">
        <f>'[2]Рег уровни 2019'!$L$305</f>
        <v>829.79537937033956</v>
      </c>
      <c r="M10" s="37">
        <f>'[2]Рег уровни 2019'!$M$305</f>
        <v>829.79537937033956</v>
      </c>
      <c r="N10" s="37">
        <f>'[2]Рег уровни 2019'!$N$305</f>
        <v>829.79537937033956</v>
      </c>
      <c r="O10" s="37">
        <f>'[2]Рег уровни 2019'!$O$305</f>
        <v>829.79537937033956</v>
      </c>
    </row>
    <row r="11" spans="1:15" ht="12.75" customHeight="1" x14ac:dyDescent="0.25">
      <c r="A11" s="33"/>
      <c r="B11" s="38" t="s">
        <v>68</v>
      </c>
      <c r="C11" s="35" t="s">
        <v>67</v>
      </c>
      <c r="D11" s="39" t="s">
        <v>69</v>
      </c>
      <c r="E11" s="39" t="s">
        <v>69</v>
      </c>
      <c r="F11" s="39" t="s">
        <v>69</v>
      </c>
      <c r="G11" s="39" t="s">
        <v>69</v>
      </c>
      <c r="H11" s="39" t="s">
        <v>69</v>
      </c>
      <c r="I11" s="39" t="s">
        <v>69</v>
      </c>
      <c r="J11" s="39" t="s">
        <v>69</v>
      </c>
      <c r="K11" s="39" t="s">
        <v>69</v>
      </c>
      <c r="L11" s="39" t="s">
        <v>69</v>
      </c>
      <c r="M11" s="39" t="s">
        <v>69</v>
      </c>
      <c r="N11" s="39" t="s">
        <v>69</v>
      </c>
      <c r="O11" s="39" t="s">
        <v>69</v>
      </c>
    </row>
    <row r="12" spans="1:15" ht="12.75" customHeight="1" x14ac:dyDescent="0.25">
      <c r="A12" s="40"/>
      <c r="B12" s="41"/>
      <c r="C12" s="42"/>
      <c r="D12" s="43"/>
      <c r="E12" s="43"/>
      <c r="F12" s="43"/>
      <c r="G12" s="43"/>
      <c r="H12" s="44"/>
      <c r="I12" s="44"/>
      <c r="J12" s="45"/>
      <c r="K12" s="45"/>
      <c r="L12" s="45"/>
      <c r="M12" s="45"/>
      <c r="N12" s="45"/>
      <c r="O12" s="45"/>
    </row>
    <row r="13" spans="1:15" ht="12.75" customHeight="1" x14ac:dyDescent="0.25">
      <c r="A13" s="67" t="s">
        <v>70</v>
      </c>
      <c r="B13" s="68"/>
      <c r="C13" s="68"/>
      <c r="D13" s="68"/>
      <c r="E13" s="68"/>
      <c r="F13" s="68"/>
      <c r="G13" s="68"/>
      <c r="H13" s="68"/>
      <c r="I13" s="68"/>
      <c r="J13" s="68"/>
      <c r="K13" s="68"/>
      <c r="L13" s="68"/>
      <c r="M13" s="68"/>
      <c r="N13" s="68"/>
      <c r="O13" s="68"/>
    </row>
    <row r="14" spans="1:15" ht="12.75" customHeight="1" x14ac:dyDescent="0.25">
      <c r="A14" s="69" t="s">
        <v>50</v>
      </c>
      <c r="B14" s="69" t="s">
        <v>51</v>
      </c>
      <c r="C14" s="69" t="s">
        <v>52</v>
      </c>
      <c r="D14" s="69">
        <f>D20-1</f>
        <v>2021</v>
      </c>
      <c r="E14" s="69"/>
      <c r="F14" s="69"/>
      <c r="G14" s="69"/>
      <c r="H14" s="69"/>
      <c r="I14" s="69"/>
      <c r="J14" s="69"/>
      <c r="K14" s="69"/>
      <c r="L14" s="69"/>
      <c r="M14" s="69"/>
      <c r="N14" s="69"/>
      <c r="O14" s="69"/>
    </row>
    <row r="15" spans="1:15" ht="12.75" customHeight="1" x14ac:dyDescent="0.25">
      <c r="A15" s="69"/>
      <c r="B15" s="69"/>
      <c r="C15" s="69"/>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[3]Приложение_14122020!$D$300</f>
        <v>829.79537937033956</v>
      </c>
      <c r="E16" s="36">
        <f>[3]Приложение_14122020!$E$300</f>
        <v>829.79537937033956</v>
      </c>
      <c r="F16" s="36">
        <f>[3]Приложение_14122020!$F$300</f>
        <v>829.79537937033956</v>
      </c>
      <c r="G16" s="36">
        <f>[3]Приложение_14122020!$G$300</f>
        <v>829.79537937033956</v>
      </c>
      <c r="H16" s="36">
        <f>[3]Приложение_14122020!$H$300</f>
        <v>829.79537937033956</v>
      </c>
      <c r="I16" s="36">
        <f>[3]Приложение_14122020!$I$300</f>
        <v>829.79537937033956</v>
      </c>
      <c r="J16" s="36">
        <f>[3]Приложение_14122020!$J$300</f>
        <v>857.16250142887452</v>
      </c>
      <c r="K16" s="36">
        <f>[3]Приложение_14122020!$K$300</f>
        <v>857.16250142887452</v>
      </c>
      <c r="L16" s="36">
        <f>[3]Приложение_14122020!$L$300</f>
        <v>857.16250142887452</v>
      </c>
      <c r="M16" s="36">
        <f>[3]Приложение_14122020!$M$300</f>
        <v>857.16250142887452</v>
      </c>
      <c r="N16" s="36">
        <f>[3]Приложение_14122020!$N$300</f>
        <v>857.16250142887452</v>
      </c>
      <c r="O16" s="36">
        <f>[3]Приложение_14122020!$O$300</f>
        <v>857.16250142887452</v>
      </c>
    </row>
    <row r="17" spans="1:15" ht="12.75" customHeight="1" x14ac:dyDescent="0.25">
      <c r="A17" s="33"/>
      <c r="B17" s="38" t="s">
        <v>68</v>
      </c>
      <c r="C17" s="35" t="s">
        <v>67</v>
      </c>
      <c r="D17" s="39" t="s">
        <v>69</v>
      </c>
      <c r="E17" s="39" t="s">
        <v>69</v>
      </c>
      <c r="F17" s="39" t="s">
        <v>69</v>
      </c>
      <c r="G17" s="39" t="s">
        <v>69</v>
      </c>
      <c r="H17" s="39" t="s">
        <v>69</v>
      </c>
      <c r="I17" s="39" t="s">
        <v>69</v>
      </c>
      <c r="J17" s="39" t="s">
        <v>69</v>
      </c>
      <c r="K17" s="39" t="s">
        <v>69</v>
      </c>
      <c r="L17" s="39" t="s">
        <v>69</v>
      </c>
      <c r="M17" s="39" t="s">
        <v>69</v>
      </c>
      <c r="N17" s="39" t="s">
        <v>69</v>
      </c>
      <c r="O17" s="39" t="s">
        <v>69</v>
      </c>
    </row>
    <row r="18" spans="1:15" ht="12.75" customHeight="1" x14ac:dyDescent="0.25">
      <c r="A18" s="40"/>
      <c r="B18" s="41"/>
      <c r="C18" s="42"/>
      <c r="D18" s="43"/>
      <c r="E18" s="43"/>
      <c r="F18" s="43"/>
      <c r="G18" s="43"/>
      <c r="H18" s="43"/>
      <c r="I18" s="43"/>
    </row>
    <row r="19" spans="1:15" ht="12.75" customHeight="1" x14ac:dyDescent="0.25">
      <c r="A19" s="67" t="s">
        <v>72</v>
      </c>
      <c r="B19" s="68"/>
      <c r="C19" s="68"/>
      <c r="D19" s="68"/>
      <c r="E19" s="68"/>
      <c r="F19" s="68"/>
      <c r="G19" s="68"/>
      <c r="H19" s="68"/>
      <c r="I19" s="68"/>
      <c r="J19" s="68"/>
      <c r="K19" s="68"/>
      <c r="L19" s="68"/>
      <c r="M19" s="68"/>
      <c r="N19" s="68"/>
      <c r="O19" s="68"/>
    </row>
    <row r="20" spans="1:15" ht="12.75" customHeight="1" x14ac:dyDescent="0.25">
      <c r="A20" s="69" t="s">
        <v>50</v>
      </c>
      <c r="B20" s="69" t="s">
        <v>51</v>
      </c>
      <c r="C20" s="69" t="s">
        <v>52</v>
      </c>
      <c r="D20" s="69">
        <f>Титульный!B5</f>
        <v>2022</v>
      </c>
      <c r="E20" s="69"/>
      <c r="F20" s="69"/>
      <c r="G20" s="69"/>
      <c r="H20" s="69"/>
      <c r="I20" s="69"/>
      <c r="J20" s="69"/>
      <c r="K20" s="69"/>
      <c r="L20" s="69"/>
      <c r="M20" s="69"/>
      <c r="N20" s="69"/>
      <c r="O20" s="69"/>
    </row>
    <row r="21" spans="1:15" ht="12.75" customHeight="1" x14ac:dyDescent="0.25">
      <c r="A21" s="69"/>
      <c r="B21" s="69"/>
      <c r="C21" s="69"/>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[9]Топливо!$R$200</f>
        <v>906.85288568528381</v>
      </c>
      <c r="E22" s="36">
        <f>[9]Топливо!$X$200</f>
        <v>906.30405257811788</v>
      </c>
      <c r="F22" s="36">
        <f>[9]Топливо!$AD$200</f>
        <v>907.01999452078007</v>
      </c>
      <c r="G22" s="36">
        <f>[9]Топливо!$AJ$200</f>
        <v>906.71845156159236</v>
      </c>
      <c r="H22" s="36">
        <f>[9]Топливо!$AP$200</f>
        <v>906.75792878265042</v>
      </c>
      <c r="I22" s="36">
        <f>[9]Топливо!$AV$200</f>
        <v>906.75684407339008</v>
      </c>
      <c r="J22" s="46">
        <f>[9]Топливо!$BB$200</f>
        <v>933.75382016995229</v>
      </c>
      <c r="K22" s="46">
        <f>[9]Топливо!$BH$200</f>
        <v>933.74905620922709</v>
      </c>
      <c r="L22" s="46">
        <f>[9]Топливо!$BN$200</f>
        <v>933.7842104768489</v>
      </c>
      <c r="M22" s="46">
        <f>[9]Топливо!$BT$200</f>
        <v>933.80613842494733</v>
      </c>
      <c r="N22" s="46">
        <f>[9]Топливо!$BZ$200</f>
        <v>933.96188415289407</v>
      </c>
      <c r="O22" s="46">
        <f>[9]Топливо!$CF$200</f>
        <v>933.88408208704186</v>
      </c>
    </row>
    <row r="23" spans="1:15" x14ac:dyDescent="0.25">
      <c r="A23" s="33"/>
      <c r="B23" s="38" t="s">
        <v>74</v>
      </c>
      <c r="C23" s="35" t="s">
        <v>67</v>
      </c>
      <c r="D23" s="36">
        <f>[9]Топливо!$R$170</f>
        <v>846.28400531334933</v>
      </c>
      <c r="E23" s="36">
        <f>[9]Топливо!$X$170</f>
        <v>845.77107717581112</v>
      </c>
      <c r="F23" s="36">
        <f>[9]Топливо!$AD$170</f>
        <v>846.44018179512159</v>
      </c>
      <c r="G23" s="36">
        <f>[9]Топливо!$AJ$170</f>
        <v>846.15836594541338</v>
      </c>
      <c r="H23" s="36">
        <f>[9]Топливо!$AP$170</f>
        <v>846.19526054453308</v>
      </c>
      <c r="I23" s="36">
        <f>[9]Топливо!$AV$170</f>
        <v>846.19424679756082</v>
      </c>
      <c r="J23" s="46">
        <f>[9]Топливо!$BB$170</f>
        <v>871.37646744855351</v>
      </c>
      <c r="K23" s="46">
        <f>[9]Топливо!$BH$170</f>
        <v>871.37201514881031</v>
      </c>
      <c r="L23" s="46">
        <f>[9]Топливо!$BN$170</f>
        <v>871.40486960453165</v>
      </c>
      <c r="M23" s="46">
        <f>[9]Топливо!$BT$170</f>
        <v>871.42536301396945</v>
      </c>
      <c r="N23" s="46">
        <f>[9]Топливо!$BZ$170</f>
        <v>871.57091976905986</v>
      </c>
      <c r="O23" s="46">
        <f>[9]Топливо!$CF$170</f>
        <v>871.49820755798305</v>
      </c>
    </row>
    <row r="24" spans="1:15" x14ac:dyDescent="0.25">
      <c r="A24" s="40"/>
      <c r="B24" s="41"/>
      <c r="C24" s="42"/>
      <c r="D24" s="43"/>
      <c r="E24" s="43"/>
      <c r="F24" s="43"/>
      <c r="G24" s="43"/>
      <c r="H24" s="44"/>
      <c r="I24" s="44"/>
      <c r="J24" s="45"/>
      <c r="K24" s="45"/>
      <c r="L24" s="45"/>
      <c r="M24" s="45"/>
      <c r="N24" s="45"/>
      <c r="O24" s="45"/>
    </row>
    <row r="25" spans="1:15" x14ac:dyDescent="0.25">
      <c r="A25" s="71" t="s">
        <v>75</v>
      </c>
      <c r="B25" s="71"/>
      <c r="C25" s="71"/>
      <c r="D25" s="71"/>
      <c r="E25" s="71"/>
      <c r="F25" s="71"/>
      <c r="G25" s="71"/>
      <c r="H25" s="71"/>
      <c r="I25" s="71"/>
      <c r="J25" s="71"/>
      <c r="K25" s="71"/>
      <c r="L25" s="71"/>
      <c r="M25" s="71"/>
      <c r="N25" s="71"/>
      <c r="O25" s="71"/>
    </row>
    <row r="26" spans="1:15" x14ac:dyDescent="0.25">
      <c r="A26" s="71" t="s">
        <v>77</v>
      </c>
      <c r="B26" s="71"/>
      <c r="C26" s="71"/>
      <c r="D26" s="71"/>
      <c r="E26" s="71"/>
      <c r="F26" s="71"/>
      <c r="G26" s="71"/>
      <c r="H26" s="71"/>
      <c r="I26" s="71"/>
      <c r="J26" s="71"/>
      <c r="K26" s="71"/>
      <c r="L26" s="71"/>
      <c r="M26" s="71"/>
      <c r="N26" s="71"/>
      <c r="O26" s="71"/>
    </row>
    <row r="27" spans="1:15" ht="39" customHeight="1" x14ac:dyDescent="0.25">
      <c r="A27" s="70" t="s">
        <v>78</v>
      </c>
      <c r="B27" s="70"/>
      <c r="C27" s="70"/>
      <c r="D27" s="70"/>
      <c r="E27" s="70"/>
      <c r="F27" s="70"/>
      <c r="G27" s="70"/>
      <c r="H27" s="70"/>
      <c r="I27" s="70"/>
      <c r="J27" s="70"/>
      <c r="K27" s="70"/>
      <c r="L27" s="70"/>
      <c r="M27" s="70"/>
      <c r="N27" s="70"/>
      <c r="O27" s="7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14</vt:i4>
      </vt:variant>
    </vt:vector>
  </HeadingPairs>
  <TitlesOfParts>
    <vt:vector size="31" baseType="lpstr">
      <vt:lpstr>Титульный</vt:lpstr>
      <vt:lpstr>Свод</vt:lpstr>
      <vt:lpstr>Информация об организации</vt:lpstr>
      <vt:lpstr>ЧТЭЦ-1 ДМ_П5</vt:lpstr>
      <vt:lpstr>ЧТЭЦ-1 НМ_П5</vt:lpstr>
      <vt:lpstr>ЧТЭЦ-2_П5</vt:lpstr>
      <vt:lpstr>ЧТЭЦ-3 ДМ_П5</vt:lpstr>
      <vt:lpstr>ЧТЭЦ-3 НМ_П5</vt:lpstr>
      <vt:lpstr>ЧТЭЦ-4 Б1_П5</vt:lpstr>
      <vt:lpstr>ЧТЭЦ-4 Б2_П5</vt:lpstr>
      <vt:lpstr>ЧТЭЦ-4 Б3_П5</vt:lpstr>
      <vt:lpstr>ТТЭЦ-1 ДМ_П5</vt:lpstr>
      <vt:lpstr>ТТЭЦ-1 НМ_П5</vt:lpstr>
      <vt:lpstr>ТТЭЦ-2_П5</vt:lpstr>
      <vt:lpstr>НГРЭС Б1_П5</vt:lpstr>
      <vt:lpstr>НГРЭС Б2_П5</vt:lpstr>
      <vt:lpstr>НГРЭС Б3_П5</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'ЧТЭЦ-1 ДМ_П5'!Область_печати</vt:lpstr>
      <vt:lpstr>'ЧТЭЦ-1 НМ_П5'!Область_печати</vt:lpstr>
      <vt:lpstr>'ЧТЭЦ-2_П5'!Область_печати</vt:lpstr>
      <vt:lpstr>'ЧТЭЦ-3 ДМ_П5'!Область_печати</vt:lpstr>
      <vt:lpstr>'ЧТЭЦ-3 НМ_П5'!Область_печати</vt:lpstr>
      <vt:lpstr>'ЧТЭЦ-4 Б1_П5'!Область_печати</vt:lpstr>
      <vt:lpstr>'ЧТЭЦ-4 Б2_П5'!Область_печати</vt:lpstr>
      <vt:lpstr>'ЧТЭЦ-4 Б3_П5'!Область_печати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Silaeva Alexandra O</dc:creator>
  <cp:lastModifiedBy>Silaeva Aleksandra</cp:lastModifiedBy>
  <dcterms:created xsi:type="dcterms:W3CDTF">2019-09-12T12:36:56Z</dcterms:created>
  <dcterms:modified xsi:type="dcterms:W3CDTF">2021-09-29T20:54:07Z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5044c0-b6aa-4b2b-834d-65c9ef8bb134_Enabled">
    <vt:lpwstr>true</vt:lpwstr>
  </property>
  <property fmtid="{D5CDD505-2E9C-101B-9397-08002B2CF9AE}" pid="3" name="MSIP_Label_f45044c0-b6aa-4b2b-834d-65c9ef8bb134_SetDate">
    <vt:lpwstr>2021-09-29T12:13:39Z</vt:lpwstr>
  </property>
  <property fmtid="{D5CDD505-2E9C-101B-9397-08002B2CF9AE}" pid="4" name="MSIP_Label_f45044c0-b6aa-4b2b-834d-65c9ef8bb134_Method">
    <vt:lpwstr>Standard</vt:lpwstr>
  </property>
  <property fmtid="{D5CDD505-2E9C-101B-9397-08002B2CF9AE}" pid="5" name="MSIP_Label_f45044c0-b6aa-4b2b-834d-65c9ef8bb134_Name">
    <vt:lpwstr>f45044c0-b6aa-4b2b-834d-65c9ef8bb134</vt:lpwstr>
  </property>
  <property fmtid="{D5CDD505-2E9C-101B-9397-08002B2CF9AE}" pid="6" name="MSIP_Label_f45044c0-b6aa-4b2b-834d-65c9ef8bb134_SiteId">
    <vt:lpwstr>62a9c2c8-8b09-43be-a7fb-9a87875714a9</vt:lpwstr>
  </property>
  <property fmtid="{D5CDD505-2E9C-101B-9397-08002B2CF9AE}" pid="7" name="MSIP_Label_f45044c0-b6aa-4b2b-834d-65c9ef8bb134_ActionId">
    <vt:lpwstr>30c4026e-1aad-4702-aae5-03f54ce49fe5</vt:lpwstr>
  </property>
  <property fmtid="{D5CDD505-2E9C-101B-9397-08002B2CF9AE}" pid="8" name="MSIP_Label_f45044c0-b6aa-4b2b-834d-65c9ef8bb134_ContentBits">
    <vt:lpwstr>0</vt:lpwstr>
  </property>
</Properties>
</file>