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ЭтаКнига" defaultThemeVersion="124226"/>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19\STAT\"/>
    </mc:Choice>
  </mc:AlternateContent>
  <xr:revisionPtr revIDLastSave="0" documentId="10_ncr:100000_{07293EE3-B285-43E8-A638-EB6C172EB96B}" xr6:coauthVersionLast="31" xr6:coauthVersionMax="31" xr10:uidLastSave="{00000000-0000-0000-0000-000000000000}"/>
  <bookViews>
    <workbookView xWindow="0" yWindow="-15" windowWidth="11700" windowHeight="12090" tabRatio="942" xr2:uid="{00000000-000D-0000-FFFF-FFFF00000000}"/>
  </bookViews>
  <sheets>
    <sheet name="Титульный" sheetId="58" r:id="rId1"/>
    <sheet name="Свод" sheetId="4" r:id="rId2"/>
    <sheet name="Информация об организации" sheetId="3" r:id="rId3"/>
    <sheet name="АТЭЦ ДМ_П5" sheetId="76" r:id="rId4"/>
    <sheet name="АТЭЦ НМ_П5" sheetId="84" r:id="rId5"/>
    <sheet name="ЧТЭЦ-1 ДМ_П5" sheetId="72" r:id="rId6"/>
    <sheet name="ЧТЭЦ-1 НМ_П5" sheetId="80" r:id="rId7"/>
    <sheet name="ЧТЭЦ-2_П5" sheetId="74" r:id="rId8"/>
    <sheet name="ЧТЭЦ-3 ДМ_П5" sheetId="78" r:id="rId9"/>
    <sheet name="ЧТЭЦ-3 НМ_П5" sheetId="82" r:id="rId10"/>
    <sheet name="ЧГРЭС Б1_П5" sheetId="88" r:id="rId11"/>
    <sheet name="ЧГРЭС Б2_П5" sheetId="90" r:id="rId12"/>
    <sheet name="ЧГРЭС Б3_П5" sheetId="92" r:id="rId13"/>
    <sheet name="ТТЭЦ-1 ДМ_П5" sheetId="62" r:id="rId14"/>
    <sheet name="ТТЭЦ-1 НМ_П5" sheetId="64" r:id="rId15"/>
    <sheet name="ТТЭЦ-2_П5" sheetId="60" r:id="rId16"/>
    <sheet name="НГРЭС Б1_П5" sheetId="66" r:id="rId17"/>
    <sheet name="НГРЭС Б2_П5" sheetId="68" r:id="rId18"/>
    <sheet name="НГРЭС Б3_П5" sheetId="7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3">'АТЭЦ ДМ_П5'!$A$1:$I$27</definedName>
    <definedName name="_xlnm.Print_Area" localSheetId="4">'АТЭЦ НМ_П5'!$A$1:$I$27</definedName>
    <definedName name="_xlnm.Print_Area" localSheetId="16">'НГРЭС Б1_П5'!$A$1:$I$27</definedName>
    <definedName name="_xlnm.Print_Area" localSheetId="17">'НГРЭС Б2_П5'!$A$1:$I$27</definedName>
    <definedName name="_xlnm.Print_Area" localSheetId="18">'НГРЭС Б3_П5'!$A$1:$I$27</definedName>
    <definedName name="_xlnm.Print_Area" localSheetId="13">'ТТЭЦ-1 ДМ_П5'!$A$1:$I$27</definedName>
    <definedName name="_xlnm.Print_Area" localSheetId="14">'ТТЭЦ-1 НМ_П5'!$A$1:$I$27</definedName>
    <definedName name="_xlnm.Print_Area" localSheetId="15">'ТТЭЦ-2_П5'!$A$1:$I$27</definedName>
    <definedName name="_xlnm.Print_Area" localSheetId="10">'ЧГРЭС Б1_П5'!$A$1:$I$27</definedName>
    <definedName name="_xlnm.Print_Area" localSheetId="11">'ЧГРЭС Б2_П5'!$A$1:$I$27</definedName>
    <definedName name="_xlnm.Print_Area" localSheetId="12">'ЧГРЭС Б3_П5'!$A$1:$I$27</definedName>
    <definedName name="_xlnm.Print_Area" localSheetId="5">'ЧТЭЦ-1 ДМ_П5'!$A$1:$I$27</definedName>
    <definedName name="_xlnm.Print_Area" localSheetId="6">'ЧТЭЦ-1 НМ_П5'!$A$1:$I$27</definedName>
    <definedName name="_xlnm.Print_Area" localSheetId="7">'ЧТЭЦ-2_П5'!$A$1:$I$27</definedName>
    <definedName name="_xlnm.Print_Area" localSheetId="8">'ЧТЭЦ-3 ДМ_П5'!$A$1:$I$27</definedName>
    <definedName name="_xlnm.Print_Area" localSheetId="9">'ЧТЭЦ-3 НМ_П5'!$A$1:$I$27</definedName>
    <definedName name="р">P5_SCOPE_PER_PRT,P6_SCOPE_PER_PRT,P7_SCOPE_PER_PRT,P8_SCOPE_PER_PRT</definedName>
  </definedNames>
  <calcPr calcId="179017"/>
</workbook>
</file>

<file path=xl/calcChain.xml><?xml version="1.0" encoding="utf-8"?>
<calcChain xmlns="http://schemas.openxmlformats.org/spreadsheetml/2006/main">
  <c r="O23" i="70" l="1"/>
  <c r="N23" i="70"/>
  <c r="M23" i="70"/>
  <c r="L23" i="70"/>
  <c r="K23" i="70"/>
  <c r="J23" i="70"/>
  <c r="I23" i="70"/>
  <c r="H23" i="70"/>
  <c r="G23" i="70"/>
  <c r="F23" i="70"/>
  <c r="E23" i="70"/>
  <c r="D23" i="70"/>
  <c r="O22" i="70"/>
  <c r="N22" i="70"/>
  <c r="M22" i="70"/>
  <c r="L22" i="70"/>
  <c r="K22" i="70"/>
  <c r="J22" i="70"/>
  <c r="I22" i="70"/>
  <c r="H22" i="70"/>
  <c r="G22" i="70"/>
  <c r="F22" i="70"/>
  <c r="E22" i="70"/>
  <c r="D22" i="70"/>
  <c r="O23" i="68"/>
  <c r="N23" i="68"/>
  <c r="M23" i="68"/>
  <c r="L23" i="68"/>
  <c r="K23" i="68"/>
  <c r="J23" i="68"/>
  <c r="I23" i="68"/>
  <c r="H23" i="68"/>
  <c r="G23" i="68"/>
  <c r="F23" i="68"/>
  <c r="E23" i="68"/>
  <c r="D23" i="68"/>
  <c r="O22" i="68"/>
  <c r="N22" i="68"/>
  <c r="M22" i="68"/>
  <c r="L22" i="68"/>
  <c r="K22" i="68"/>
  <c r="J22" i="68"/>
  <c r="I22" i="68"/>
  <c r="H22" i="68"/>
  <c r="G22" i="68"/>
  <c r="F22" i="68"/>
  <c r="E22" i="68"/>
  <c r="D22" i="68"/>
  <c r="O23" i="66"/>
  <c r="N23" i="66"/>
  <c r="M23" i="66"/>
  <c r="L23" i="66"/>
  <c r="K23" i="66"/>
  <c r="J23" i="66"/>
  <c r="I23" i="66"/>
  <c r="H23" i="66"/>
  <c r="G23" i="66"/>
  <c r="F23" i="66"/>
  <c r="E23" i="66"/>
  <c r="D23" i="66"/>
  <c r="O22" i="66"/>
  <c r="N22" i="66"/>
  <c r="M22" i="66"/>
  <c r="L22" i="66"/>
  <c r="K22" i="66"/>
  <c r="J22" i="66"/>
  <c r="I22" i="66"/>
  <c r="H22" i="66"/>
  <c r="G22" i="66"/>
  <c r="F22" i="66"/>
  <c r="E22" i="66"/>
  <c r="D22" i="66"/>
  <c r="O23" i="60" l="1"/>
  <c r="N23" i="60"/>
  <c r="M23" i="60"/>
  <c r="L23" i="60"/>
  <c r="K23" i="60"/>
  <c r="J23" i="60"/>
  <c r="I23" i="60"/>
  <c r="H23" i="60"/>
  <c r="G23" i="60"/>
  <c r="F23" i="60"/>
  <c r="E23" i="60"/>
  <c r="D23" i="60"/>
  <c r="O22" i="60"/>
  <c r="N22" i="60"/>
  <c r="M22" i="60"/>
  <c r="L22" i="60"/>
  <c r="K22" i="60"/>
  <c r="J22" i="60"/>
  <c r="I22" i="60"/>
  <c r="H22" i="60"/>
  <c r="G22" i="60"/>
  <c r="F22" i="60"/>
  <c r="E22" i="60"/>
  <c r="D22" i="60"/>
  <c r="O23" i="64"/>
  <c r="N23" i="64"/>
  <c r="M23" i="64"/>
  <c r="L23" i="64"/>
  <c r="K23" i="64"/>
  <c r="J23" i="64"/>
  <c r="I23" i="64"/>
  <c r="H23" i="64"/>
  <c r="G23" i="64"/>
  <c r="F23" i="64"/>
  <c r="E23" i="64"/>
  <c r="D23" i="64"/>
  <c r="O22" i="64"/>
  <c r="N22" i="64"/>
  <c r="M22" i="64"/>
  <c r="L22" i="64"/>
  <c r="K22" i="64"/>
  <c r="J22" i="64"/>
  <c r="I22" i="64"/>
  <c r="H22" i="64"/>
  <c r="G22" i="64"/>
  <c r="F22" i="64"/>
  <c r="E22" i="64"/>
  <c r="D22" i="64"/>
  <c r="O23" i="62"/>
  <c r="N23" i="62"/>
  <c r="M23" i="62"/>
  <c r="L23" i="62"/>
  <c r="K23" i="62"/>
  <c r="J23" i="62"/>
  <c r="I23" i="62"/>
  <c r="H23" i="62"/>
  <c r="G23" i="62"/>
  <c r="F23" i="62"/>
  <c r="E23" i="62"/>
  <c r="D23" i="62"/>
  <c r="O22" i="62"/>
  <c r="N22" i="62"/>
  <c r="M22" i="62"/>
  <c r="L22" i="62"/>
  <c r="K22" i="62"/>
  <c r="J22" i="62"/>
  <c r="I22" i="62"/>
  <c r="H22" i="62"/>
  <c r="G22" i="62"/>
  <c r="F22" i="62"/>
  <c r="E22" i="62"/>
  <c r="D22" i="62"/>
  <c r="O23" i="92" l="1"/>
  <c r="N23" i="92"/>
  <c r="M23" i="92"/>
  <c r="L23" i="92"/>
  <c r="K23" i="92"/>
  <c r="J23" i="92"/>
  <c r="I23" i="92"/>
  <c r="H23" i="92"/>
  <c r="G23" i="92"/>
  <c r="F23" i="92"/>
  <c r="E23" i="92"/>
  <c r="D23" i="92"/>
  <c r="O22" i="92"/>
  <c r="N22" i="92"/>
  <c r="M22" i="92"/>
  <c r="L22" i="92"/>
  <c r="K22" i="92"/>
  <c r="J22" i="92"/>
  <c r="I22" i="92"/>
  <c r="H22" i="92"/>
  <c r="G22" i="92"/>
  <c r="F22" i="92"/>
  <c r="E22" i="92"/>
  <c r="D22" i="92"/>
  <c r="O23" i="90"/>
  <c r="N23" i="90"/>
  <c r="M23" i="90"/>
  <c r="L23" i="90"/>
  <c r="K23" i="90"/>
  <c r="J23" i="90"/>
  <c r="I23" i="90"/>
  <c r="H23" i="90"/>
  <c r="G23" i="90"/>
  <c r="F23" i="90"/>
  <c r="E23" i="90"/>
  <c r="D23" i="90"/>
  <c r="O22" i="90"/>
  <c r="N22" i="90"/>
  <c r="M22" i="90"/>
  <c r="L22" i="90"/>
  <c r="K22" i="90"/>
  <c r="J22" i="90"/>
  <c r="I22" i="90"/>
  <c r="H22" i="90"/>
  <c r="G22" i="90"/>
  <c r="F22" i="90"/>
  <c r="E22" i="90"/>
  <c r="D22" i="90"/>
  <c r="L23" i="88" l="1"/>
  <c r="G23" i="88"/>
  <c r="O23" i="88"/>
  <c r="I23" i="88"/>
  <c r="E23" i="88"/>
  <c r="D23" i="88"/>
  <c r="F23" i="88"/>
  <c r="H23" i="88"/>
  <c r="K23" i="88"/>
  <c r="N23" i="88"/>
  <c r="J23" i="88"/>
  <c r="M23" i="88"/>
  <c r="O22" i="88"/>
  <c r="N22" i="88"/>
  <c r="M22" i="88"/>
  <c r="L22" i="88"/>
  <c r="K22" i="88"/>
  <c r="J22" i="88"/>
  <c r="I22" i="88"/>
  <c r="H22" i="88"/>
  <c r="G22" i="88"/>
  <c r="F22" i="88"/>
  <c r="E22" i="88"/>
  <c r="D22" i="88"/>
  <c r="O23" i="82" l="1"/>
  <c r="N23" i="82"/>
  <c r="M23" i="82"/>
  <c r="L23" i="82"/>
  <c r="K23" i="82"/>
  <c r="J23" i="82"/>
  <c r="I23" i="82"/>
  <c r="H23" i="82"/>
  <c r="G23" i="82"/>
  <c r="F23" i="82"/>
  <c r="E23" i="82"/>
  <c r="D23" i="82"/>
  <c r="O22" i="82"/>
  <c r="N22" i="82"/>
  <c r="M22" i="82"/>
  <c r="L22" i="82"/>
  <c r="K22" i="82"/>
  <c r="J22" i="82"/>
  <c r="I22" i="82"/>
  <c r="H22" i="82"/>
  <c r="G22" i="82"/>
  <c r="F22" i="82"/>
  <c r="E22" i="82"/>
  <c r="D22" i="82"/>
  <c r="O23" i="78" l="1"/>
  <c r="N23" i="78"/>
  <c r="M23" i="78"/>
  <c r="L23" i="78"/>
  <c r="K23" i="78"/>
  <c r="J23" i="78"/>
  <c r="I23" i="78"/>
  <c r="H23" i="78"/>
  <c r="G23" i="78"/>
  <c r="F23" i="78"/>
  <c r="E23" i="78"/>
  <c r="D23" i="78"/>
  <c r="O22" i="78"/>
  <c r="N22" i="78"/>
  <c r="M22" i="78"/>
  <c r="L22" i="78"/>
  <c r="K22" i="78"/>
  <c r="J22" i="78"/>
  <c r="I22" i="78"/>
  <c r="H22" i="78"/>
  <c r="G22" i="78"/>
  <c r="F22" i="78"/>
  <c r="E22" i="78"/>
  <c r="D22" i="78"/>
  <c r="O23" i="74" l="1"/>
  <c r="N23" i="74"/>
  <c r="M23" i="74"/>
  <c r="L23" i="74"/>
  <c r="K23" i="74"/>
  <c r="J23" i="74"/>
  <c r="I23" i="74"/>
  <c r="H23" i="74"/>
  <c r="G23" i="74"/>
  <c r="F23" i="74"/>
  <c r="E23" i="74"/>
  <c r="D23" i="74"/>
  <c r="O22" i="74"/>
  <c r="N22" i="74"/>
  <c r="M22" i="74"/>
  <c r="L22" i="74"/>
  <c r="K22" i="74"/>
  <c r="J22" i="74"/>
  <c r="I22" i="74"/>
  <c r="H22" i="74"/>
  <c r="G22" i="74"/>
  <c r="F22" i="74"/>
  <c r="E22" i="74"/>
  <c r="D22" i="74"/>
  <c r="O23" i="80" l="1"/>
  <c r="N23" i="80"/>
  <c r="M23" i="80"/>
  <c r="L23" i="80"/>
  <c r="K23" i="80"/>
  <c r="J23" i="80"/>
  <c r="I23" i="80"/>
  <c r="H23" i="80"/>
  <c r="G23" i="80"/>
  <c r="F23" i="80"/>
  <c r="E23" i="80"/>
  <c r="D23" i="80"/>
  <c r="O22" i="80"/>
  <c r="N22" i="80"/>
  <c r="M22" i="80"/>
  <c r="L22" i="80"/>
  <c r="K22" i="80"/>
  <c r="J22" i="80"/>
  <c r="I22" i="80"/>
  <c r="H22" i="80"/>
  <c r="G22" i="80"/>
  <c r="F22" i="80"/>
  <c r="E22" i="80"/>
  <c r="D22" i="80"/>
  <c r="O23" i="72" l="1"/>
  <c r="N23" i="72"/>
  <c r="M23" i="72"/>
  <c r="L23" i="72"/>
  <c r="K23" i="72"/>
  <c r="J23" i="72"/>
  <c r="I23" i="72"/>
  <c r="H23" i="72"/>
  <c r="G23" i="72"/>
  <c r="F23" i="72"/>
  <c r="E23" i="72"/>
  <c r="D23" i="72"/>
  <c r="O22" i="72"/>
  <c r="N22" i="72"/>
  <c r="M22" i="72"/>
  <c r="L22" i="72"/>
  <c r="K22" i="72"/>
  <c r="J22" i="72"/>
  <c r="I22" i="72"/>
  <c r="H22" i="72"/>
  <c r="G22" i="72"/>
  <c r="F22" i="72"/>
  <c r="E22" i="72"/>
  <c r="D22" i="72"/>
  <c r="O23" i="84" l="1"/>
  <c r="N23" i="84"/>
  <c r="M23" i="84"/>
  <c r="L23" i="84"/>
  <c r="K23" i="84"/>
  <c r="J23" i="84"/>
  <c r="I23" i="84"/>
  <c r="H23" i="84"/>
  <c r="G23" i="84"/>
  <c r="F23" i="84"/>
  <c r="E23" i="84"/>
  <c r="D23" i="84"/>
  <c r="O22" i="84"/>
  <c r="N22" i="84"/>
  <c r="M22" i="84"/>
  <c r="L22" i="84"/>
  <c r="K22" i="84"/>
  <c r="J22" i="84"/>
  <c r="I22" i="84"/>
  <c r="H22" i="84"/>
  <c r="G22" i="84"/>
  <c r="F22" i="84"/>
  <c r="E22" i="84"/>
  <c r="D22" i="84"/>
  <c r="O23" i="76" l="1"/>
  <c r="N23" i="76"/>
  <c r="M23" i="76"/>
  <c r="L23" i="76"/>
  <c r="K23" i="76"/>
  <c r="J23" i="76"/>
  <c r="I23" i="76"/>
  <c r="H23" i="76"/>
  <c r="G23" i="76"/>
  <c r="F23" i="76"/>
  <c r="E23" i="76"/>
  <c r="D23" i="76"/>
  <c r="O22" i="76"/>
  <c r="N22" i="76"/>
  <c r="M22" i="76"/>
  <c r="L22" i="76"/>
  <c r="K22" i="76"/>
  <c r="J22" i="76"/>
  <c r="I22" i="76"/>
  <c r="H22" i="76"/>
  <c r="G22" i="76"/>
  <c r="F22" i="76"/>
  <c r="E22" i="76"/>
  <c r="D22" i="76"/>
  <c r="O16" i="70" l="1"/>
  <c r="N16" i="70"/>
  <c r="M16" i="70"/>
  <c r="L16" i="70"/>
  <c r="K16" i="70"/>
  <c r="J16" i="70"/>
  <c r="I16" i="70"/>
  <c r="H16" i="70"/>
  <c r="G16" i="70"/>
  <c r="F16" i="70"/>
  <c r="E16" i="70"/>
  <c r="D16" i="70"/>
  <c r="O16" i="68"/>
  <c r="N16" i="68"/>
  <c r="M16" i="68"/>
  <c r="L16" i="68"/>
  <c r="K16" i="68"/>
  <c r="J16" i="68"/>
  <c r="I16" i="68"/>
  <c r="H16" i="68"/>
  <c r="G16" i="68"/>
  <c r="F16" i="68"/>
  <c r="E16" i="68"/>
  <c r="D16" i="68"/>
  <c r="O16" i="66"/>
  <c r="N16" i="66"/>
  <c r="M16" i="66"/>
  <c r="L16" i="66"/>
  <c r="K16" i="66"/>
  <c r="J16" i="66"/>
  <c r="I16" i="66"/>
  <c r="H16" i="66"/>
  <c r="G16" i="66"/>
  <c r="F16" i="66"/>
  <c r="E16" i="66"/>
  <c r="D16" i="66"/>
  <c r="O16" i="60"/>
  <c r="N16" i="60"/>
  <c r="M16" i="60"/>
  <c r="L16" i="60"/>
  <c r="K16" i="60"/>
  <c r="J16" i="60"/>
  <c r="I16" i="60"/>
  <c r="H16" i="60"/>
  <c r="G16" i="60"/>
  <c r="F16" i="60"/>
  <c r="E16" i="60"/>
  <c r="D16" i="60"/>
  <c r="O16" i="64"/>
  <c r="N16" i="64"/>
  <c r="M16" i="64"/>
  <c r="L16" i="64"/>
  <c r="K16" i="64"/>
  <c r="J16" i="64"/>
  <c r="I16" i="64"/>
  <c r="H16" i="64"/>
  <c r="G16" i="64"/>
  <c r="F16" i="64"/>
  <c r="E16" i="64"/>
  <c r="D16" i="64"/>
  <c r="O16" i="62"/>
  <c r="N16" i="62"/>
  <c r="M16" i="62"/>
  <c r="L16" i="62"/>
  <c r="K16" i="62"/>
  <c r="J16" i="62"/>
  <c r="I16" i="62"/>
  <c r="H16" i="62"/>
  <c r="G16" i="62"/>
  <c r="F16" i="62"/>
  <c r="E16" i="62"/>
  <c r="D16" i="62"/>
  <c r="O16" i="92"/>
  <c r="N16" i="92"/>
  <c r="M16" i="92"/>
  <c r="L16" i="92"/>
  <c r="K16" i="92"/>
  <c r="J16" i="92"/>
  <c r="I16" i="92"/>
  <c r="H16" i="92"/>
  <c r="G16" i="92"/>
  <c r="F16" i="92"/>
  <c r="E16" i="92"/>
  <c r="D16" i="92"/>
  <c r="O16" i="90"/>
  <c r="N16" i="90"/>
  <c r="M16" i="90"/>
  <c r="L16" i="90"/>
  <c r="K16" i="90"/>
  <c r="J16" i="90"/>
  <c r="I16" i="90"/>
  <c r="H16" i="90"/>
  <c r="G16" i="90"/>
  <c r="F16" i="90"/>
  <c r="E16" i="90"/>
  <c r="D16" i="90"/>
  <c r="O16" i="88"/>
  <c r="N16" i="88"/>
  <c r="M16" i="88"/>
  <c r="L16" i="88"/>
  <c r="K16" i="88"/>
  <c r="J16" i="88"/>
  <c r="I16" i="88"/>
  <c r="H16" i="88"/>
  <c r="G16" i="88"/>
  <c r="F16" i="88"/>
  <c r="E16" i="88"/>
  <c r="D16" i="88"/>
  <c r="O16" i="82"/>
  <c r="N16" i="82"/>
  <c r="M16" i="82"/>
  <c r="L16" i="82"/>
  <c r="K16" i="82"/>
  <c r="J16" i="82"/>
  <c r="I16" i="82"/>
  <c r="H16" i="82"/>
  <c r="G16" i="82"/>
  <c r="F16" i="82"/>
  <c r="E16" i="82"/>
  <c r="D16" i="82"/>
  <c r="O16" i="78"/>
  <c r="N16" i="78"/>
  <c r="M16" i="78"/>
  <c r="L16" i="78"/>
  <c r="K16" i="78"/>
  <c r="J16" i="78"/>
  <c r="I16" i="78"/>
  <c r="H16" i="78"/>
  <c r="G16" i="78"/>
  <c r="F16" i="78"/>
  <c r="E16" i="78"/>
  <c r="D16" i="78"/>
  <c r="O16" i="74"/>
  <c r="N16" i="74"/>
  <c r="M16" i="74"/>
  <c r="L16" i="74"/>
  <c r="K16" i="74"/>
  <c r="J16" i="74"/>
  <c r="I16" i="74"/>
  <c r="H16" i="74"/>
  <c r="G16" i="74"/>
  <c r="F16" i="74"/>
  <c r="E16" i="74"/>
  <c r="D16" i="74"/>
  <c r="O16" i="80"/>
  <c r="N16" i="80"/>
  <c r="M16" i="80"/>
  <c r="L16" i="80"/>
  <c r="K16" i="80"/>
  <c r="J16" i="80"/>
  <c r="I16" i="80"/>
  <c r="H16" i="80"/>
  <c r="G16" i="80"/>
  <c r="F16" i="80"/>
  <c r="E16" i="80"/>
  <c r="D16" i="80"/>
  <c r="O16" i="72"/>
  <c r="N16" i="72"/>
  <c r="M16" i="72"/>
  <c r="L16" i="72"/>
  <c r="K16" i="72"/>
  <c r="J16" i="72"/>
  <c r="I16" i="72"/>
  <c r="H16" i="72"/>
  <c r="G16" i="72"/>
  <c r="F16" i="72"/>
  <c r="E16" i="72"/>
  <c r="D16" i="72"/>
  <c r="O16" i="84"/>
  <c r="N16" i="84"/>
  <c r="M16" i="84"/>
  <c r="L16" i="84"/>
  <c r="K16" i="84"/>
  <c r="J16" i="84"/>
  <c r="I16" i="84"/>
  <c r="H16" i="84"/>
  <c r="G16" i="84"/>
  <c r="F16" i="84"/>
  <c r="E16" i="84"/>
  <c r="D16" i="84"/>
  <c r="E16" i="76"/>
  <c r="F16" i="76"/>
  <c r="G16" i="76"/>
  <c r="H16" i="76"/>
  <c r="I16" i="76"/>
  <c r="J16" i="76"/>
  <c r="K16" i="76"/>
  <c r="L16" i="76"/>
  <c r="M16" i="76"/>
  <c r="N16" i="76"/>
  <c r="O16" i="76"/>
  <c r="D16" i="76"/>
  <c r="O10" i="92" l="1"/>
  <c r="N10" i="92"/>
  <c r="M10" i="92"/>
  <c r="L10" i="92"/>
  <c r="K10" i="92"/>
  <c r="J10" i="92"/>
  <c r="I10" i="92"/>
  <c r="H10" i="92"/>
  <c r="G10" i="92"/>
  <c r="F10" i="92"/>
  <c r="E10" i="92"/>
  <c r="D10" i="92"/>
  <c r="O10" i="82"/>
  <c r="N10" i="82"/>
  <c r="M10" i="82"/>
  <c r="L10" i="82"/>
  <c r="K10" i="82"/>
  <c r="J10" i="82"/>
  <c r="I10" i="82"/>
  <c r="H10" i="82"/>
  <c r="G10" i="82"/>
  <c r="F10" i="82"/>
  <c r="E10" i="82"/>
  <c r="D10" i="82"/>
  <c r="O10" i="70"/>
  <c r="N10" i="70"/>
  <c r="M10" i="70"/>
  <c r="L10" i="70"/>
  <c r="K10" i="70"/>
  <c r="J10" i="70"/>
  <c r="I10" i="70"/>
  <c r="H10" i="70"/>
  <c r="G10" i="70"/>
  <c r="F10" i="70"/>
  <c r="E10" i="70"/>
  <c r="D10" i="70"/>
  <c r="O10" i="68"/>
  <c r="N10" i="68"/>
  <c r="M10" i="68"/>
  <c r="L10" i="68"/>
  <c r="K10" i="68"/>
  <c r="J10" i="68"/>
  <c r="I10" i="68"/>
  <c r="H10" i="68"/>
  <c r="G10" i="68"/>
  <c r="F10" i="68"/>
  <c r="E10" i="68"/>
  <c r="D10" i="68"/>
  <c r="O10" i="66"/>
  <c r="N10" i="66"/>
  <c r="M10" i="66"/>
  <c r="L10" i="66"/>
  <c r="K10" i="66"/>
  <c r="J10" i="66"/>
  <c r="I10" i="66"/>
  <c r="H10" i="66"/>
  <c r="G10" i="66"/>
  <c r="F10" i="66"/>
  <c r="E10" i="66"/>
  <c r="D10" i="66"/>
  <c r="O10" i="60"/>
  <c r="N10" i="60"/>
  <c r="M10" i="60"/>
  <c r="L10" i="60"/>
  <c r="K10" i="60"/>
  <c r="J10" i="60"/>
  <c r="I10" i="60"/>
  <c r="H10" i="60"/>
  <c r="G10" i="60"/>
  <c r="F10" i="60"/>
  <c r="E10" i="60"/>
  <c r="D10" i="60"/>
  <c r="O10" i="64"/>
  <c r="N10" i="64"/>
  <c r="M10" i="64"/>
  <c r="L10" i="64"/>
  <c r="K10" i="64"/>
  <c r="J10" i="64"/>
  <c r="I10" i="64"/>
  <c r="H10" i="64"/>
  <c r="G10" i="64"/>
  <c r="F10" i="64"/>
  <c r="E10" i="64"/>
  <c r="D10" i="64"/>
  <c r="O10" i="62"/>
  <c r="N10" i="62"/>
  <c r="M10" i="62"/>
  <c r="L10" i="62"/>
  <c r="K10" i="62"/>
  <c r="J10" i="62"/>
  <c r="I10" i="62"/>
  <c r="H10" i="62"/>
  <c r="G10" i="62"/>
  <c r="F10" i="62"/>
  <c r="E10" i="62"/>
  <c r="D10" i="62"/>
  <c r="O10" i="90"/>
  <c r="N10" i="90"/>
  <c r="M10" i="90"/>
  <c r="L10" i="90"/>
  <c r="K10" i="90"/>
  <c r="J10" i="90"/>
  <c r="I10" i="90"/>
  <c r="H10" i="90"/>
  <c r="G10" i="90"/>
  <c r="F10" i="90"/>
  <c r="E10" i="90"/>
  <c r="D10" i="90"/>
  <c r="O10" i="88"/>
  <c r="N10" i="88"/>
  <c r="M10" i="88"/>
  <c r="L10" i="88"/>
  <c r="K10" i="88"/>
  <c r="J10" i="88"/>
  <c r="I10" i="88"/>
  <c r="H10" i="88"/>
  <c r="G10" i="88"/>
  <c r="F10" i="88"/>
  <c r="E10" i="88"/>
  <c r="D10" i="88"/>
  <c r="O10" i="78"/>
  <c r="N10" i="78"/>
  <c r="M10" i="78"/>
  <c r="L10" i="78"/>
  <c r="K10" i="78"/>
  <c r="J10" i="78"/>
  <c r="I10" i="78"/>
  <c r="H10" i="78"/>
  <c r="G10" i="78"/>
  <c r="F10" i="78"/>
  <c r="E10" i="78"/>
  <c r="D10" i="78"/>
  <c r="O10" i="74"/>
  <c r="N10" i="74"/>
  <c r="M10" i="74"/>
  <c r="L10" i="74"/>
  <c r="K10" i="74"/>
  <c r="J10" i="74"/>
  <c r="I10" i="74"/>
  <c r="H10" i="74"/>
  <c r="G10" i="74"/>
  <c r="F10" i="74"/>
  <c r="E10" i="74"/>
  <c r="D10" i="74"/>
  <c r="O10" i="80"/>
  <c r="N10" i="80"/>
  <c r="M10" i="80"/>
  <c r="L10" i="80"/>
  <c r="K10" i="80"/>
  <c r="J10" i="80"/>
  <c r="I10" i="80"/>
  <c r="H10" i="80"/>
  <c r="G10" i="80"/>
  <c r="F10" i="80"/>
  <c r="E10" i="80"/>
  <c r="D10" i="80"/>
  <c r="O10" i="72"/>
  <c r="N10" i="72"/>
  <c r="M10" i="72"/>
  <c r="L10" i="72"/>
  <c r="K10" i="72"/>
  <c r="J10" i="72"/>
  <c r="I10" i="72"/>
  <c r="H10" i="72"/>
  <c r="G10" i="72"/>
  <c r="F10" i="72"/>
  <c r="E10" i="72"/>
  <c r="D10" i="72"/>
  <c r="O10" i="84" l="1"/>
  <c r="N10" i="84"/>
  <c r="M10" i="84"/>
  <c r="L10" i="84"/>
  <c r="K10" i="84"/>
  <c r="J10" i="84"/>
  <c r="I10" i="84"/>
  <c r="H10" i="84"/>
  <c r="G10" i="84"/>
  <c r="F10" i="84"/>
  <c r="E10" i="84"/>
  <c r="D10" i="84"/>
  <c r="D10" i="76"/>
  <c r="E10" i="76"/>
  <c r="F10" i="76"/>
  <c r="G10" i="76"/>
  <c r="H10" i="76"/>
  <c r="I10" i="76"/>
  <c r="J10" i="76"/>
  <c r="K10" i="76"/>
  <c r="L10" i="76"/>
  <c r="M10" i="76"/>
  <c r="N10" i="76"/>
  <c r="O10" i="76"/>
  <c r="A2" i="4"/>
  <c r="A5" i="92" l="1"/>
  <c r="A5" i="90"/>
  <c r="A5" i="88"/>
  <c r="A5" i="84"/>
  <c r="A5" i="82" l="1"/>
  <c r="A5" i="80" l="1"/>
  <c r="A5" i="78" l="1"/>
  <c r="A5" i="76"/>
  <c r="A5" i="74"/>
  <c r="A5" i="72" l="1"/>
  <c r="A5" i="70"/>
  <c r="A5" i="68"/>
  <c r="A5" i="66" l="1"/>
  <c r="A5" i="64"/>
  <c r="A5" i="62" l="1"/>
  <c r="A5" i="60" l="1"/>
  <c r="B3" i="4"/>
</calcChain>
</file>

<file path=xl/sharedStrings.xml><?xml version="1.0" encoding="utf-8"?>
<sst xmlns="http://schemas.openxmlformats.org/spreadsheetml/2006/main" count="1559" uniqueCount="82">
  <si>
    <t>Аргаяшская ТЭЦ без ДПМ/НВ</t>
  </si>
  <si>
    <t>ИНН</t>
  </si>
  <si>
    <t>КПП</t>
  </si>
  <si>
    <t>Фактический адрес</t>
  </si>
  <si>
    <t>7203162698</t>
  </si>
  <si>
    <t>Чуваев Александр Анатольевич</t>
  </si>
  <si>
    <t>fortum@fortum.ru</t>
  </si>
  <si>
    <t>Наименование показателей</t>
  </si>
  <si>
    <t>Челябинская ТЭЦ-2</t>
  </si>
  <si>
    <t>Тюменская ТЭЦ-2</t>
  </si>
  <si>
    <t>Тюменская ТЭЦ-1 без ДПМ/НВ</t>
  </si>
  <si>
    <t>Челябинская ТЭЦ-1 (ТГ-10, ТГ-11) НВ</t>
  </si>
  <si>
    <t>Челябинская ТЭЦ-3 без ДПМ/НВ</t>
  </si>
  <si>
    <t>Аргаяшская ТЭЦ (ТГ 4)</t>
  </si>
  <si>
    <t>Челябинская ТЭЦ-1 без ДПМ/НВ</t>
  </si>
  <si>
    <t>ПРЕДЛОЖЕНИЕ</t>
  </si>
  <si>
    <t>Раздел 1. Информация об организации</t>
  </si>
  <si>
    <t>Раздел 3. Цены (тарифы) по регулируемым видам деятельности организации</t>
  </si>
  <si>
    <t>Челябинская ТЭЦ-3 (БЛ 3) ДПМ</t>
  </si>
  <si>
    <t>Тюменская ТЭЦ-1 (БЛ 2) ДПМ</t>
  </si>
  <si>
    <t>Челябинская ГРЭС (БЛ 1) ДПМ</t>
  </si>
  <si>
    <t>Челябинская ГРЭС (БЛ 3) НВ</t>
  </si>
  <si>
    <t>полное наименование юридического лица</t>
  </si>
  <si>
    <t>сокращенное наименование юридического лица</t>
  </si>
  <si>
    <t>наименование генерирующего объекта</t>
  </si>
  <si>
    <t>на</t>
  </si>
  <si>
    <t>год</t>
  </si>
  <si>
    <t>Челябинская ГРЭС (БЛ 2) ДПМ</t>
  </si>
  <si>
    <t>Няганская ГРЭС (БЛ 1) ДПМ</t>
  </si>
  <si>
    <t>Няганская ГРЭС (БЛ 2) ДПМ</t>
  </si>
  <si>
    <t>Няганская ГРЭС (БЛ 3) ДПМ</t>
  </si>
  <si>
    <t>Аргаяшская ТЭЦ (ТГ 4) НВ</t>
  </si>
  <si>
    <r>
      <t xml:space="preserve">Информация об организации
</t>
    </r>
    <r>
      <rPr>
        <sz val="9"/>
        <color theme="1"/>
        <rFont val="Tahoma"/>
        <family val="2"/>
        <charset val="204"/>
      </rPr>
      <t>(</t>
    </r>
    <r>
      <rPr>
        <i/>
        <u/>
        <sz val="9"/>
        <color theme="1"/>
        <rFont val="Tahoma"/>
        <family val="2"/>
        <charset val="204"/>
      </rPr>
      <t>Приложение № 1</t>
    </r>
    <r>
      <rPr>
        <sz val="9"/>
        <color theme="1"/>
        <rFont val="Tahoma"/>
        <family val="2"/>
        <charset val="204"/>
      </rPr>
      <t xml:space="preserve"> к предложению о размере цен)</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</si>
  <si>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Приложение № 5</t>
    </r>
    <r>
      <rPr>
        <sz val="9"/>
        <color theme="1"/>
        <rFont val="Tahoma"/>
        <family val="2"/>
        <charset val="204"/>
      </rPr>
      <t xml:space="preserve"> к предложению о размере цен)</t>
    </r>
  </si>
  <si>
    <t>к предложению о размере цен (тарифов)</t>
  </si>
  <si>
    <t>Полное наименование</t>
  </si>
  <si>
    <t>Сокращенное наименование</t>
  </si>
  <si>
    <t>Место нахождения</t>
  </si>
  <si>
    <t>Адрес электронной почты</t>
  </si>
  <si>
    <t>Факс</t>
  </si>
  <si>
    <t>Приложение № 1</t>
  </si>
  <si>
    <t xml:space="preserve"> к предложению о размере
 цен (тарифов)</t>
  </si>
  <si>
    <t>ФИО руководителя</t>
  </si>
  <si>
    <t>Контактные телефоны</t>
  </si>
  <si>
    <t>№</t>
  </si>
  <si>
    <t>1.</t>
  </si>
  <si>
    <t>2.</t>
  </si>
  <si>
    <t>3.</t>
  </si>
  <si>
    <t>Предложения на расчетный период регулирования</t>
  </si>
  <si>
    <t>Единица изменения</t>
  </si>
  <si>
    <t>цена на электрическую энергию</t>
  </si>
  <si>
    <t>&lt;*&gt; Базовый период - год, предшествующий расчетному периоду регулирования.</t>
  </si>
  <si>
    <r>
      <t>руб./тыс.кВт</t>
    </r>
    <r>
      <rPr>
        <sz val="10"/>
        <color theme="1"/>
        <rFont val="Calibri"/>
        <family val="2"/>
        <charset val="204"/>
      </rPr>
      <t>∙</t>
    </r>
    <r>
      <rPr>
        <sz val="10"/>
        <color theme="1"/>
        <rFont val="Tahoma"/>
        <family val="2"/>
        <charset val="204"/>
      </rPr>
      <t>ч</t>
    </r>
  </si>
  <si>
    <t>в том числе топливная составляющая &lt;***&gt;</t>
  </si>
  <si>
    <t xml:space="preserve">Фактические показатели за год, предшествующий базовому периоду &lt;**&gt; </t>
  </si>
  <si>
    <t>Приложение № 5</t>
  </si>
  <si>
    <t xml:space="preserve"> </t>
  </si>
  <si>
    <t xml:space="preserve">подлежащих регулированию в соответствии с  постановлением Правительства Российской Федерации от 14.11.2009  №929 "О порядке осуществления государственного регулирования в электроэнергетике, условиях его введения и прекращения" </t>
  </si>
  <si>
    <t>январь</t>
  </si>
  <si>
    <t>февраль</t>
  </si>
  <si>
    <t>март</t>
  </si>
  <si>
    <t>апрель</t>
  </si>
  <si>
    <t>май</t>
  </si>
  <si>
    <t>июнь</t>
  </si>
  <si>
    <t>июль</t>
  </si>
  <si>
    <t>август</t>
  </si>
  <si>
    <t>сентябрь</t>
  </si>
  <si>
    <t>октябрь</t>
  </si>
  <si>
    <t>ноябрь</t>
  </si>
  <si>
    <t>декабрь</t>
  </si>
  <si>
    <t xml:space="preserve">Показатели, утвержденные на базовый период  &lt;*&gt; </t>
  </si>
  <si>
    <t>***</t>
  </si>
  <si>
    <t>Публичное акционерное общество "Фортум"</t>
  </si>
  <si>
    <t>ПАО "Фортум"</t>
  </si>
  <si>
    <t>Предложение 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t>
  </si>
  <si>
    <t>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t>
  </si>
  <si>
    <t>в том числе топливная составляющая</t>
  </si>
  <si>
    <t>454090, Челябинская область, город Челябинск, проспект Ленина, дом 28 Д, этаж/пом  7/8</t>
  </si>
  <si>
    <t>+7 495 788 45 88
+7 495 788 46 88
+7 495 788 46 75
+7 985 85 00 134</t>
  </si>
  <si>
    <t>+ 7 351 259 64 09</t>
  </si>
  <si>
    <t>&lt;**&gt; Для фактического периода указываются утвержденные тарифы. В 2017 году не применялись.</t>
  </si>
  <si>
    <t>&lt;***&gt; Информация отсутствует в связи с тем, что в Приказе № 1871/16 от 26.12.2016 "Об утверждении цен (тарифов) на электрическую энергию на 2017 год, поставляемую в условиях ограничения или отсутствия конкуренции при введении государственного регулирования" и Приказе № 1759/17 от 22.12.2017 "Об утверждении цен (тарифов) на электрическую энергию на 2018 год, поставляемую в условиях ограничения или отсутствия конкуренции при введении государственного регулирования" топливная составляющая не указана.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</si>
</sst>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р_._-;\-* #,##0.00_р_._-;_-* &quot;-&quot;??_р_._-;_-@_-"/>
    <numFmt numFmtId="165" formatCode="_-* #,##0.00[$€-1]_-;\-* #,##0.00[$€-1]_-;_-* &quot;-&quot;??[$€-1]_-"/>
    <numFmt numFmtId="166" formatCode="&quot;$&quot;#,##0_);[Red]\(&quot;$&quot;#,##0\)"/>
  </numFmts>
  <fonts count="38">
    <font>
      <sz val="11"/>
      <color theme="1"/>
      <name val="Calibri"/>
      <family val="2"/>
      <charset val="204"/>
      <scheme val="minor"/>
    </font>
    <font>
      <sz val="9"/>
      <color theme="1"/>
      <name val="Tahoma"/>
      <family val="2"/>
      <charset val="204"/>
    </font>
    <font>
      <sz val="9"/>
      <color theme="1"/>
      <name val="Tahoma"/>
      <family val="2"/>
      <charset val="204"/>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0"/>
      <color theme="1"/>
      <name val="Tahoma"/>
      <family val="2"/>
      <charset val="204"/>
    </font>
    <font>
      <b/>
      <sz val="10"/>
      <color theme="1"/>
      <name val="Tahoma"/>
      <family val="2"/>
      <charset val="204"/>
    </font>
    <font>
      <b/>
      <sz val="9"/>
      <color theme="1"/>
      <name val="Tahoma"/>
      <family val="2"/>
      <charset val="204"/>
    </font>
    <font>
      <sz val="9"/>
      <color theme="1"/>
      <name val="Tahoma"/>
      <family val="2"/>
      <charset val="204"/>
    </font>
    <font>
      <u/>
      <sz val="9"/>
      <color theme="10"/>
      <name val="Tahoma"/>
      <family val="2"/>
      <charset val="204"/>
    </font>
    <font>
      <i/>
      <u/>
      <sz val="9"/>
      <color theme="1"/>
      <name val="Tahoma"/>
      <family val="2"/>
      <charset val="204"/>
    </font>
    <font>
      <u/>
      <sz val="10"/>
      <color theme="10"/>
      <name val="Calibri"/>
      <family val="2"/>
      <charset val="204"/>
      <scheme val="minor"/>
    </font>
    <font>
      <sz val="8"/>
      <color theme="1"/>
      <name val="Tahoma"/>
      <family val="2"/>
      <charset val="204"/>
    </font>
    <font>
      <sz val="10"/>
      <color theme="1"/>
      <name val="Calibri"/>
      <family val="2"/>
      <charset val="204"/>
    </font>
    <font>
      <u/>
      <sz val="9"/>
      <color rgb="FF0000FF"/>
      <name val="Tahoma"/>
      <family val="2"/>
      <charset val="204"/>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lightUp">
        <fgColor theme="0" tint="-0.24994659260841701"/>
        <bgColor indexed="65"/>
      </patternFill>
    </fill>
  </fills>
  <borders count="28">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hair">
        <color auto="1"/>
      </top>
      <bottom style="hair">
        <color auto="1"/>
      </bottom>
      <diagonal/>
    </border>
  </borders>
  <cellStyleXfs count="67">
    <xf numFmtId="0" fontId="0" fillId="0" borderId="0"/>
    <xf numFmtId="0" fontId="3" fillId="0" borderId="0"/>
    <xf numFmtId="4" fontId="5" fillId="2" borderId="0" applyBorder="0">
      <alignment horizontal="right"/>
    </xf>
    <xf numFmtId="49" fontId="5" fillId="0" borderId="0" applyBorder="0">
      <alignment vertical="top"/>
    </xf>
    <xf numFmtId="0" fontId="6" fillId="3" borderId="1" applyNumberFormat="0" applyFont="0" applyFill="0" applyAlignment="0" applyProtection="0">
      <alignment horizontal="center" vertical="center" wrapText="1"/>
    </xf>
    <xf numFmtId="0" fontId="9" fillId="0" borderId="0"/>
    <xf numFmtId="165" fontId="9" fillId="0" borderId="0"/>
    <xf numFmtId="0" fontId="10" fillId="0" borderId="0"/>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0" fontId="12" fillId="0" borderId="2" applyNumberFormat="0" applyAlignment="0">
      <protection locked="0"/>
    </xf>
    <xf numFmtId="166" fontId="13" fillId="0" borderId="0" applyFont="0" applyFill="0" applyBorder="0" applyAlignment="0" applyProtection="0"/>
    <xf numFmtId="0" fontId="14" fillId="0" borderId="0" applyFill="0" applyBorder="0" applyProtection="0">
      <alignment vertical="center"/>
    </xf>
    <xf numFmtId="0" fontId="15" fillId="0" borderId="0" applyNumberFormat="0" applyFill="0" applyBorder="0" applyAlignment="0" applyProtection="0">
      <alignment vertical="top"/>
      <protection locked="0"/>
    </xf>
    <xf numFmtId="0" fontId="12" fillId="5" borderId="2" applyNumberFormat="0" applyAlignment="0"/>
    <xf numFmtId="0" fontId="16" fillId="0" borderId="0" applyNumberFormat="0" applyFill="0" applyBorder="0" applyAlignment="0" applyProtection="0">
      <alignment vertical="top"/>
      <protection locked="0"/>
    </xf>
    <xf numFmtId="0" fontId="17" fillId="0" borderId="0" applyNumberFormat="0" applyFill="0" applyBorder="0" applyAlignment="0" applyProtection="0"/>
    <xf numFmtId="0" fontId="18" fillId="0" borderId="0"/>
    <xf numFmtId="0" fontId="14" fillId="0" borderId="0" applyFill="0" applyBorder="0" applyProtection="0">
      <alignment vertical="center"/>
    </xf>
    <xf numFmtId="0" fontId="14" fillId="0" borderId="0" applyFill="0" applyBorder="0" applyProtection="0">
      <alignment vertical="center"/>
    </xf>
    <xf numFmtId="49" fontId="19" fillId="6" borderId="3" applyNumberFormat="0">
      <alignment horizontal="center"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 fillId="7" borderId="1" applyNumberFormat="0" applyFont="0" applyAlignment="0" applyProtection="0">
      <alignment horizontal="center" vertical="center" wrapText="1"/>
    </xf>
    <xf numFmtId="0" fontId="24" fillId="0" borderId="0" applyBorder="0">
      <alignment horizontal="center" vertical="center" wrapText="1"/>
    </xf>
    <xf numFmtId="0" fontId="6" fillId="0" borderId="4" applyBorder="0">
      <alignment horizontal="center" vertical="center" wrapText="1"/>
    </xf>
    <xf numFmtId="4" fontId="5" fillId="4" borderId="5" applyBorder="0">
      <alignment horizontal="right"/>
    </xf>
    <xf numFmtId="4" fontId="4" fillId="3" borderId="6">
      <alignment horizontal="right" vertical="center"/>
      <protection locked="0"/>
    </xf>
    <xf numFmtId="49" fontId="5" fillId="0" borderId="0" applyBorder="0">
      <alignment vertical="top"/>
    </xf>
    <xf numFmtId="0" fontId="7" fillId="0" borderId="0"/>
    <xf numFmtId="0" fontId="7" fillId="0" borderId="0"/>
    <xf numFmtId="0" fontId="7" fillId="0" borderId="0"/>
    <xf numFmtId="0" fontId="8" fillId="0" borderId="0"/>
    <xf numFmtId="0" fontId="25" fillId="7" borderId="0" applyNumberFormat="0" applyBorder="0" applyAlignment="0">
      <alignment horizontal="left" vertical="center"/>
    </xf>
    <xf numFmtId="49" fontId="5" fillId="0" borderId="0" applyBorder="0">
      <alignment vertical="top"/>
    </xf>
    <xf numFmtId="0" fontId="3" fillId="0" borderId="0"/>
    <xf numFmtId="0" fontId="5" fillId="0" borderId="0" applyNumberFormat="0" applyFont="0" applyAlignment="0" applyProtection="0">
      <alignment horizontal="left" vertical="center"/>
    </xf>
    <xf numFmtId="0" fontId="3" fillId="0" borderId="0"/>
    <xf numFmtId="49" fontId="5" fillId="7" borderId="0" applyBorder="0">
      <alignment vertical="top"/>
    </xf>
    <xf numFmtId="49" fontId="5" fillId="0" borderId="0" applyBorder="0">
      <alignment vertical="top"/>
    </xf>
    <xf numFmtId="0" fontId="3" fillId="0" borderId="0"/>
    <xf numFmtId="0" fontId="26" fillId="8" borderId="6" applyNumberFormat="0" applyAlignment="0">
      <alignment horizontal="center" vertical="center"/>
    </xf>
    <xf numFmtId="9" fontId="3" fillId="0" borderId="0" applyFont="0" applyFill="0" applyBorder="0" applyAlignment="0" applyProtection="0"/>
    <xf numFmtId="0" fontId="9" fillId="0" borderId="0"/>
    <xf numFmtId="164"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 fontId="5" fillId="2" borderId="0" applyFont="0" applyBorder="0">
      <alignment horizontal="right"/>
    </xf>
    <xf numFmtId="4" fontId="5" fillId="2" borderId="0" applyBorder="0">
      <alignment horizontal="right"/>
    </xf>
    <xf numFmtId="4" fontId="5" fillId="9" borderId="7" applyBorder="0">
      <alignment horizontal="right"/>
    </xf>
    <xf numFmtId="4" fontId="5" fillId="10" borderId="6" applyAlignment="0">
      <alignment vertical="center"/>
    </xf>
    <xf numFmtId="0" fontId="26" fillId="9" borderId="8" applyAlignment="0">
      <alignment horizontal="center" vertical="center" wrapText="1"/>
    </xf>
    <xf numFmtId="0" fontId="27" fillId="0" borderId="0" applyNumberFormat="0" applyFill="0" applyBorder="0" applyAlignment="0" applyProtection="0"/>
    <xf numFmtId="4" fontId="5" fillId="2" borderId="5" applyFont="0" applyBorder="0">
      <alignment horizontal="right"/>
    </xf>
  </cellStyleXfs>
  <cellXfs count="83">
    <xf numFmtId="0" fontId="0" fillId="0" borderId="0" xfId="0"/>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right" vertical="center" wrapText="1"/>
    </xf>
    <xf numFmtId="0" fontId="29" fillId="0" borderId="0" xfId="0" applyFont="1" applyAlignment="1">
      <alignment horizontal="center" vertical="center" wrapText="1"/>
    </xf>
    <xf numFmtId="0" fontId="28" fillId="0" borderId="0" xfId="0" applyFont="1" applyAlignment="1">
      <alignment vertical="center" wrapText="1"/>
    </xf>
    <xf numFmtId="0" fontId="28" fillId="0" borderId="9" xfId="0" applyFont="1" applyFill="1" applyBorder="1" applyAlignment="1">
      <alignment horizontal="center" vertical="center" wrapText="1"/>
    </xf>
    <xf numFmtId="0" fontId="28" fillId="0" borderId="0" xfId="0" applyFont="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right" vertical="center"/>
    </xf>
    <xf numFmtId="0" fontId="31" fillId="0" borderId="0" xfId="0" applyFont="1" applyAlignment="1">
      <alignment vertical="center"/>
    </xf>
    <xf numFmtId="0" fontId="30" fillId="0" borderId="24" xfId="0" applyFont="1" applyBorder="1" applyAlignment="1">
      <alignment horizontal="center" vertical="center"/>
    </xf>
    <xf numFmtId="0" fontId="30" fillId="0" borderId="25" xfId="0" applyFont="1" applyBorder="1" applyAlignment="1">
      <alignment horizontal="left" vertical="center" wrapText="1"/>
    </xf>
    <xf numFmtId="0" fontId="32" fillId="0" borderId="0" xfId="65" quotePrefix="1" applyFont="1" applyAlignment="1">
      <alignment vertical="center"/>
    </xf>
    <xf numFmtId="0" fontId="31" fillId="0" borderId="0" xfId="0" applyFont="1" applyAlignment="1">
      <alignment horizontal="center" vertical="center" wrapText="1"/>
    </xf>
    <xf numFmtId="0" fontId="5" fillId="0" borderId="9" xfId="0" applyFont="1" applyFill="1" applyBorder="1" applyAlignment="1">
      <alignment horizontal="center" vertical="center" wrapText="1"/>
    </xf>
    <xf numFmtId="0" fontId="31" fillId="0" borderId="9" xfId="0" applyFont="1" applyFill="1" applyBorder="1" applyAlignment="1">
      <alignment vertical="center" wrapText="1"/>
    </xf>
    <xf numFmtId="0" fontId="34" fillId="0" borderId="0" xfId="65" applyFont="1" applyAlignment="1">
      <alignment vertical="center"/>
    </xf>
    <xf numFmtId="0" fontId="28" fillId="0" borderId="0" xfId="0" applyFont="1" applyAlignment="1">
      <alignment horizontal="right" vertical="center"/>
    </xf>
    <xf numFmtId="0" fontId="28" fillId="0" borderId="0" xfId="0" applyFont="1" applyAlignment="1">
      <alignment horizontal="center" vertical="center"/>
    </xf>
    <xf numFmtId="0" fontId="28" fillId="0" borderId="9" xfId="0" applyFont="1" applyFill="1" applyBorder="1" applyAlignment="1">
      <alignment horizontal="center" vertical="center" wrapText="1"/>
    </xf>
    <xf numFmtId="0" fontId="28" fillId="0" borderId="9" xfId="0" applyFont="1" applyFill="1" applyBorder="1" applyAlignment="1">
      <alignment horizontal="center" vertical="center"/>
    </xf>
    <xf numFmtId="0" fontId="28" fillId="0" borderId="9" xfId="0" applyFont="1" applyFill="1" applyBorder="1" applyAlignment="1">
      <alignment horizontal="left" vertical="center" wrapText="1"/>
    </xf>
    <xf numFmtId="0" fontId="28" fillId="0" borderId="27" xfId="0" applyFont="1" applyFill="1" applyBorder="1" applyAlignment="1">
      <alignment horizontal="left" vertical="center" wrapText="1" indent="2"/>
    </xf>
    <xf numFmtId="0" fontId="28" fillId="0" borderId="9"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9" xfId="0" applyFont="1" applyBorder="1" applyAlignment="1">
      <alignment horizontal="center" vertical="center" wrapText="1"/>
    </xf>
    <xf numFmtId="0" fontId="32" fillId="0" borderId="19" xfId="65" applyFont="1" applyBorder="1" applyAlignment="1">
      <alignment vertical="center"/>
    </xf>
    <xf numFmtId="0" fontId="37" fillId="0" borderId="23" xfId="65" applyFont="1" applyBorder="1" applyAlignment="1">
      <alignment vertical="center"/>
    </xf>
    <xf numFmtId="0" fontId="37" fillId="0" borderId="19" xfId="65" applyFont="1" applyBorder="1" applyAlignment="1">
      <alignment vertical="center"/>
    </xf>
    <xf numFmtId="0" fontId="37" fillId="0" borderId="22" xfId="65" applyFont="1" applyBorder="1" applyAlignment="1">
      <alignment vertical="center"/>
    </xf>
    <xf numFmtId="0" fontId="28" fillId="0" borderId="0" xfId="0" applyFont="1" applyFill="1" applyBorder="1" applyAlignment="1">
      <alignment horizontal="center" vertical="center" wrapText="1"/>
    </xf>
    <xf numFmtId="0" fontId="28" fillId="0" borderId="0" xfId="0" applyFont="1" applyFill="1" applyBorder="1" applyAlignment="1">
      <alignment horizontal="left" vertical="center" wrapText="1" indent="2"/>
    </xf>
    <xf numFmtId="0" fontId="28" fillId="0" borderId="0" xfId="0" applyFont="1" applyFill="1" applyBorder="1" applyAlignment="1">
      <alignment horizontal="center" vertical="center"/>
    </xf>
    <xf numFmtId="4" fontId="28" fillId="0" borderId="0" xfId="0" applyNumberFormat="1" applyFont="1" applyFill="1" applyBorder="1" applyAlignment="1">
      <alignment horizontal="center" vertical="center"/>
    </xf>
    <xf numFmtId="4" fontId="28" fillId="0" borderId="0" xfId="0" applyNumberFormat="1" applyFont="1" applyFill="1" applyBorder="1" applyAlignment="1">
      <alignment vertical="center"/>
    </xf>
    <xf numFmtId="0" fontId="28" fillId="0" borderId="0" xfId="0" applyFont="1" applyBorder="1" applyAlignment="1">
      <alignment vertical="center"/>
    </xf>
    <xf numFmtId="4" fontId="28" fillId="0" borderId="0" xfId="0" applyNumberFormat="1" applyFont="1" applyAlignment="1">
      <alignment vertical="center"/>
    </xf>
    <xf numFmtId="0" fontId="28" fillId="11" borderId="9" xfId="0" applyFont="1" applyFill="1" applyBorder="1" applyAlignment="1">
      <alignment horizontal="center" vertical="center"/>
    </xf>
    <xf numFmtId="0" fontId="28" fillId="0" borderId="9" xfId="0" applyFont="1" applyBorder="1" applyAlignment="1">
      <alignment horizontal="center" vertical="center" wrapText="1"/>
    </xf>
    <xf numFmtId="0" fontId="2" fillId="0" borderId="9" xfId="0" applyFont="1" applyFill="1" applyBorder="1" applyAlignment="1">
      <alignment horizontal="center" vertical="center" wrapText="1"/>
    </xf>
    <xf numFmtId="0" fontId="32" fillId="0" borderId="26" xfId="65" applyFont="1" applyBorder="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wrapText="1"/>
    </xf>
    <xf numFmtId="0" fontId="30" fillId="0" borderId="0" xfId="0" applyFont="1" applyAlignment="1">
      <alignment horizontal="center" vertical="center"/>
    </xf>
    <xf numFmtId="0" fontId="2" fillId="0" borderId="9" xfId="0" applyFont="1" applyBorder="1" applyAlignment="1">
      <alignment vertical="center"/>
    </xf>
    <xf numFmtId="49" fontId="2" fillId="0" borderId="9" xfId="0" applyNumberFormat="1" applyFont="1" applyBorder="1" applyAlignment="1">
      <alignment vertical="center" wrapText="1"/>
    </xf>
    <xf numFmtId="4" fontId="28" fillId="0" borderId="9" xfId="0" applyNumberFormat="1" applyFont="1" applyFill="1" applyBorder="1" applyAlignment="1">
      <alignment horizontal="right" vertical="center"/>
    </xf>
    <xf numFmtId="4" fontId="28" fillId="0" borderId="9" xfId="0" applyNumberFormat="1" applyFont="1" applyBorder="1" applyAlignment="1">
      <alignment horizontal="right" vertical="center"/>
    </xf>
    <xf numFmtId="2" fontId="28" fillId="0" borderId="9" xfId="0" applyNumberFormat="1" applyFont="1" applyBorder="1" applyAlignment="1">
      <alignment horizontal="right" vertical="center"/>
    </xf>
    <xf numFmtId="4" fontId="31" fillId="0" borderId="0" xfId="0" applyNumberFormat="1" applyFont="1" applyAlignment="1">
      <alignment horizontal="center" vertical="center" wrapText="1"/>
    </xf>
    <xf numFmtId="2" fontId="31" fillId="0" borderId="0" xfId="0" applyNumberFormat="1" applyFont="1" applyAlignment="1">
      <alignment horizontal="center" vertical="center" wrapText="1"/>
    </xf>
    <xf numFmtId="0" fontId="1" fillId="0" borderId="0" xfId="0" applyFont="1" applyAlignment="1">
      <alignment vertical="center"/>
    </xf>
    <xf numFmtId="0" fontId="1" fillId="0" borderId="9" xfId="0" applyFont="1" applyBorder="1" applyAlignment="1">
      <alignment vertical="center"/>
    </xf>
    <xf numFmtId="0" fontId="28" fillId="0" borderId="9" xfId="0" applyFont="1" applyBorder="1" applyAlignment="1">
      <alignment horizontal="center" vertical="center" wrapText="1"/>
    </xf>
    <xf numFmtId="0" fontId="2" fillId="0" borderId="9" xfId="0" applyFont="1" applyBorder="1" applyAlignment="1">
      <alignment horizontal="left" vertical="center"/>
    </xf>
    <xf numFmtId="0" fontId="1" fillId="0" borderId="9" xfId="0" quotePrefix="1" applyFont="1" applyBorder="1" applyAlignment="1">
      <alignment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29" fillId="0" borderId="0" xfId="0" applyFont="1" applyAlignment="1">
      <alignment horizontal="center" vertical="center" wrapText="1"/>
    </xf>
    <xf numFmtId="0" fontId="35" fillId="0" borderId="0" xfId="0" applyFont="1" applyAlignment="1">
      <alignment horizontal="center" vertical="center" wrapText="1"/>
    </xf>
    <xf numFmtId="0" fontId="35" fillId="0" borderId="0" xfId="0" applyFont="1" applyFill="1" applyAlignment="1">
      <alignment horizontal="center" vertical="center" wrapText="1"/>
    </xf>
    <xf numFmtId="0" fontId="30" fillId="0" borderId="16" xfId="0" applyFont="1" applyBorder="1" applyAlignment="1">
      <alignment horizontal="center" vertical="center"/>
    </xf>
    <xf numFmtId="0" fontId="31" fillId="0" borderId="18" xfId="0" applyFont="1" applyBorder="1" applyAlignment="1">
      <alignment horizontal="center" vertical="center"/>
    </xf>
    <xf numFmtId="0" fontId="31" fillId="0" borderId="20" xfId="0" applyFont="1" applyBorder="1" applyAlignment="1">
      <alignment horizontal="center" vertical="center"/>
    </xf>
    <xf numFmtId="0" fontId="30" fillId="0" borderId="17" xfId="0" applyFont="1" applyBorder="1" applyAlignment="1">
      <alignment vertical="center" wrapText="1"/>
    </xf>
    <xf numFmtId="0" fontId="31" fillId="0" borderId="9" xfId="0" applyFont="1" applyBorder="1" applyAlignment="1">
      <alignment vertical="center" wrapText="1"/>
    </xf>
    <xf numFmtId="0" fontId="31" fillId="0" borderId="21" xfId="0" applyFont="1" applyBorder="1" applyAlignment="1">
      <alignment vertical="center" wrapText="1"/>
    </xf>
    <xf numFmtId="0" fontId="29" fillId="0" borderId="0" xfId="0" applyFont="1" applyBorder="1" applyAlignment="1">
      <alignment horizontal="center" vertical="center"/>
    </xf>
    <xf numFmtId="0" fontId="35" fillId="0" borderId="0" xfId="0" applyFont="1" applyBorder="1" applyAlignment="1">
      <alignment horizontal="center" vertical="center" wrapText="1"/>
    </xf>
    <xf numFmtId="0" fontId="30" fillId="0" borderId="0" xfId="0" applyFont="1" applyAlignment="1">
      <alignment horizontal="center" vertical="center"/>
    </xf>
    <xf numFmtId="0" fontId="29" fillId="0" borderId="12" xfId="0" applyFont="1" applyBorder="1" applyAlignment="1">
      <alignment horizontal="center" vertical="center" wrapText="1"/>
    </xf>
    <xf numFmtId="0" fontId="29" fillId="0" borderId="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0" xfId="0" applyFont="1" applyFill="1" applyAlignment="1">
      <alignment horizontal="left" vertical="center" wrapText="1"/>
    </xf>
    <xf numFmtId="0" fontId="28" fillId="0" borderId="0" xfId="0" applyFont="1" applyFill="1" applyAlignment="1">
      <alignment horizontal="left" vertical="center"/>
    </xf>
  </cellXfs>
  <cellStyles count="67">
    <cellStyle name=" 1" xfId="5" xr:uid="{00000000-0005-0000-0000-000000000000}"/>
    <cellStyle name=" 1 2" xfId="6" xr:uid="{00000000-0005-0000-0000-000001000000}"/>
    <cellStyle name=" 1_Stage1" xfId="7" xr:uid="{00000000-0005-0000-0000-000002000000}"/>
    <cellStyle name="_Model_RAB Мой_PR.PROG.WARM.NOTCOMBI.2012.2.16_v1.4(04.04.11) " xfId="8" xr:uid="{00000000-0005-0000-0000-000003000000}"/>
    <cellStyle name="_Model_RAB Мой_Книга2_PR.PROG.WARM.NOTCOMBI.2012.2.16_v1.4(04.04.11) " xfId="9" xr:uid="{00000000-0005-0000-0000-000004000000}"/>
    <cellStyle name="_Model_RAB_MRSK_svod_PR.PROG.WARM.NOTCOMBI.2012.2.16_v1.4(04.04.11) " xfId="10" xr:uid="{00000000-0005-0000-0000-000005000000}"/>
    <cellStyle name="_Model_RAB_MRSK_svod_Книга2_PR.PROG.WARM.NOTCOMBI.2012.2.16_v1.4(04.04.11) " xfId="11" xr:uid="{00000000-0005-0000-0000-000006000000}"/>
    <cellStyle name="_МОДЕЛЬ_1 (2)_PR.PROG.WARM.NOTCOMBI.2012.2.16_v1.4(04.04.11) " xfId="12" xr:uid="{00000000-0005-0000-0000-000007000000}"/>
    <cellStyle name="_МОДЕЛЬ_1 (2)_Книга2_PR.PROG.WARM.NOTCOMBI.2012.2.16_v1.4(04.04.11) " xfId="13" xr:uid="{00000000-0005-0000-0000-000008000000}"/>
    <cellStyle name="_пр 5 тариф RAB_PR.PROG.WARM.NOTCOMBI.2012.2.16_v1.4(04.04.11) " xfId="14" xr:uid="{00000000-0005-0000-0000-000009000000}"/>
    <cellStyle name="_пр 5 тариф RAB_Книга2_PR.PROG.WARM.NOTCOMBI.2012.2.16_v1.4(04.04.11) " xfId="15" xr:uid="{00000000-0005-0000-0000-00000A000000}"/>
    <cellStyle name="_Расчет RAB_22072008_PR.PROG.WARM.NOTCOMBI.2012.2.16_v1.4(04.04.11) " xfId="16" xr:uid="{00000000-0005-0000-0000-00000B000000}"/>
    <cellStyle name="_Расчет RAB_22072008_Книга2_PR.PROG.WARM.NOTCOMBI.2012.2.16_v1.4(04.04.11) " xfId="17" xr:uid="{00000000-0005-0000-0000-00000C000000}"/>
    <cellStyle name="_Расчет RAB_Лен и МОЭСК_с 2010 года_14.04.2009_со сглаж_version 3.0_без ФСК_PR.PROG.WARM.NOTCOMBI.2012.2.16_v1.4(04.04.11) " xfId="18" xr:uid="{00000000-0005-0000-0000-00000D000000}"/>
    <cellStyle name="_Расчет RAB_Лен и МОЭСК_с 2010 года_14.04.2009_со сглаж_version 3.0_без ФСК_Книга2_PR.PROG.WARM.NOTCOMBI.2012.2.16_v1.4(04.04.11) " xfId="19" xr:uid="{00000000-0005-0000-0000-00000E000000}"/>
    <cellStyle name="Cells 2" xfId="20" xr:uid="{00000000-0005-0000-0000-00000F000000}"/>
    <cellStyle name="Currency [0]" xfId="21" xr:uid="{00000000-0005-0000-0000-000010000000}"/>
    <cellStyle name="Currency2" xfId="22" xr:uid="{00000000-0005-0000-0000-000011000000}"/>
    <cellStyle name="Followed Hyperlink" xfId="23" xr:uid="{00000000-0005-0000-0000-000012000000}"/>
    <cellStyle name="Header 3" xfId="24" xr:uid="{00000000-0005-0000-0000-000013000000}"/>
    <cellStyle name="Hyperlink" xfId="25" xr:uid="{00000000-0005-0000-0000-000014000000}"/>
    <cellStyle name="normal" xfId="26" xr:uid="{00000000-0005-0000-0000-000015000000}"/>
    <cellStyle name="Normal1" xfId="27" xr:uid="{00000000-0005-0000-0000-000016000000}"/>
    <cellStyle name="Normal2" xfId="28" xr:uid="{00000000-0005-0000-0000-000017000000}"/>
    <cellStyle name="Percent1" xfId="29" xr:uid="{00000000-0005-0000-0000-000018000000}"/>
    <cellStyle name="Title 4" xfId="30" xr:uid="{00000000-0005-0000-0000-000019000000}"/>
    <cellStyle name="Гиперссылка" xfId="65" builtinId="8"/>
    <cellStyle name="Гиперссылка 2" xfId="31" xr:uid="{00000000-0005-0000-0000-00001B000000}"/>
    <cellStyle name="Гиперссылка 2 2" xfId="32" xr:uid="{00000000-0005-0000-0000-00001C000000}"/>
    <cellStyle name="Гиперссылка 4" xfId="33" xr:uid="{00000000-0005-0000-0000-00001D000000}"/>
    <cellStyle name="Гиперссылка 4 2" xfId="34" xr:uid="{00000000-0005-0000-0000-00001E000000}"/>
    <cellStyle name="Границы" xfId="4" xr:uid="{00000000-0005-0000-0000-00001F000000}"/>
    <cellStyle name="Заголовки" xfId="35" xr:uid="{00000000-0005-0000-0000-000020000000}"/>
    <cellStyle name="Заголовок" xfId="36" xr:uid="{00000000-0005-0000-0000-000021000000}"/>
    <cellStyle name="ЗаголовокСтолбца" xfId="37" xr:uid="{00000000-0005-0000-0000-000022000000}"/>
    <cellStyle name="Значение" xfId="38" xr:uid="{00000000-0005-0000-0000-000023000000}"/>
    <cellStyle name="Значения" xfId="39" xr:uid="{00000000-0005-0000-0000-000024000000}"/>
    <cellStyle name="Обычный" xfId="0" builtinId="0"/>
    <cellStyle name="Обычный 10" xfId="40" xr:uid="{00000000-0005-0000-0000-000026000000}"/>
    <cellStyle name="Обычный 11" xfId="41" xr:uid="{00000000-0005-0000-0000-000027000000}"/>
    <cellStyle name="Обычный 11 3" xfId="42" xr:uid="{00000000-0005-0000-0000-000028000000}"/>
    <cellStyle name="Обычный 12" xfId="43" xr:uid="{00000000-0005-0000-0000-000029000000}"/>
    <cellStyle name="Обычный 12 2" xfId="44" xr:uid="{00000000-0005-0000-0000-00002A000000}"/>
    <cellStyle name="Обычный 13" xfId="1" xr:uid="{00000000-0005-0000-0000-00002B000000}"/>
    <cellStyle name="Обычный 2" xfId="3" xr:uid="{00000000-0005-0000-0000-00002C000000}"/>
    <cellStyle name="Обычный 2 2" xfId="45" xr:uid="{00000000-0005-0000-0000-00002D000000}"/>
    <cellStyle name="Обычный 2 3" xfId="46" xr:uid="{00000000-0005-0000-0000-00002E000000}"/>
    <cellStyle name="Обычный 2_наш последний RAB (28.09.10)" xfId="47" xr:uid="{00000000-0005-0000-0000-00002F000000}"/>
    <cellStyle name="Обычный 3" xfId="48" xr:uid="{00000000-0005-0000-0000-000030000000}"/>
    <cellStyle name="Обычный 3 2" xfId="49" xr:uid="{00000000-0005-0000-0000-000031000000}"/>
    <cellStyle name="Обычный 3 3" xfId="50" xr:uid="{00000000-0005-0000-0000-000032000000}"/>
    <cellStyle name="Обычный 4" xfId="51" xr:uid="{00000000-0005-0000-0000-000033000000}"/>
    <cellStyle name="Обычный 9 2" xfId="52" xr:uid="{00000000-0005-0000-0000-000034000000}"/>
    <cellStyle name="Показатели1" xfId="53" xr:uid="{00000000-0005-0000-0000-000035000000}"/>
    <cellStyle name="Процентный 5" xfId="54" xr:uid="{00000000-0005-0000-0000-000036000000}"/>
    <cellStyle name="Стиль 1" xfId="55" xr:uid="{00000000-0005-0000-0000-000037000000}"/>
    <cellStyle name="Финансовый 2" xfId="56" xr:uid="{00000000-0005-0000-0000-000038000000}"/>
    <cellStyle name="Финансовый 3" xfId="57" xr:uid="{00000000-0005-0000-0000-000039000000}"/>
    <cellStyle name="Финансовый 3 2_TEHSHEET" xfId="58" xr:uid="{00000000-0005-0000-0000-00003A000000}"/>
    <cellStyle name="Финансовый 4 2" xfId="59" xr:uid="{00000000-0005-0000-0000-00003B000000}"/>
    <cellStyle name="Формула" xfId="2" xr:uid="{00000000-0005-0000-0000-00003C000000}"/>
    <cellStyle name="Формула 3" xfId="60" xr:uid="{00000000-0005-0000-0000-00003D000000}"/>
    <cellStyle name="Формула_GRES.2007.5" xfId="61" xr:uid="{00000000-0005-0000-0000-00003E000000}"/>
    <cellStyle name="ФормулаВБ" xfId="62" xr:uid="{00000000-0005-0000-0000-00003F000000}"/>
    <cellStyle name="ФормулаНаКонтроль" xfId="66" xr:uid="{00000000-0005-0000-0000-000040000000}"/>
    <cellStyle name="Формулы" xfId="63" xr:uid="{00000000-0005-0000-0000-000041000000}"/>
    <cellStyle name="Шапка таблицы" xfId="64" xr:uid="{00000000-0005-0000-0000-000042000000}"/>
  </cellStyles>
  <dxfs count="0"/>
  <tableStyles count="0" defaultTableStyle="TableStyleMedium2" defaultPivotStyle="PivotStyleLight16"/>
  <colors>
    <mruColors>
      <color rgb="FFCCFFCC"/>
      <color rgb="FF0000FF"/>
      <color rgb="FFCCFFFF"/>
      <color rgb="FFFFFFCC"/>
      <color rgb="FF99FF33"/>
      <color rgb="FFFFCCFF"/>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285750</xdr:colOff>
      <xdr:row>11</xdr:row>
      <xdr:rowOff>0</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50800</xdr:rowOff>
    </xdr:to>
    <xdr:grpSp>
      <xdr:nvGrpSpPr>
        <xdr:cNvPr id="3" name="shCalendar" hidden="1">
          <a:extLst>
            <a:ext uri="{FF2B5EF4-FFF2-40B4-BE49-F238E27FC236}">
              <a16:creationId xmlns:a16="http://schemas.microsoft.com/office/drawing/2014/main" id="{00000000-0008-0000-0200-000003000000}"/>
            </a:ext>
          </a:extLst>
        </xdr:cNvPr>
        <xdr:cNvGrpSpPr>
          <a:grpSpLocks/>
        </xdr:cNvGrpSpPr>
      </xdr:nvGrpSpPr>
      <xdr:grpSpPr bwMode="auto">
        <a:xfrm>
          <a:off x="9324975" y="3143250"/>
          <a:ext cx="190500" cy="193675"/>
          <a:chOff x="13896191" y="1813753"/>
          <a:chExt cx="211023" cy="178845"/>
        </a:xfrm>
      </xdr:grpSpPr>
      <xdr:sp macro="" textlink="">
        <xdr:nvSpPr>
          <xdr:cNvPr id="4" name="shCalendar_bck" hidden="1">
            <a:extLst>
              <a:ext uri="{FF2B5EF4-FFF2-40B4-BE49-F238E27FC236}">
                <a16:creationId xmlns:a16="http://schemas.microsoft.com/office/drawing/2014/main" id="{00000000-0008-0000-0200-00000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a:extLst>
              <a:ext uri="{FF2B5EF4-FFF2-40B4-BE49-F238E27FC236}">
                <a16:creationId xmlns:a16="http://schemas.microsoft.com/office/drawing/2014/main" id="{00000000-0008-0000-0200-000005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7/&#1056;&#1077;&#1075;.%20&#1091;&#1088;&#1086;&#1074;&#1085;&#1080;%20(&#1090;&#1072;&#1088;&#1080;&#1092;&#1099;%20&#1063;&#1057;)/&#1055;&#1088;&#1080;&#1083;&#1086;&#1078;&#1077;&#1085;&#1080;&#1077;_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8/&#1055;&#1088;&#1086;&#1077;&#1082;&#1090;&#1099;/STAT/&#1055;&#1088;&#1080;&#1082;&#1072;&#1079;%2012.12.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60;&#1057;&#1058;%202019/STAT.FUEL.GRES/&#1055;&#1040;&#1054;%20&#1060;&#1086;&#1088;&#1090;&#1091;&#1084;_&#1040;&#1088;&#1075;&#1072;&#1103;&#1096;&#1089;&#1082;&#1072;&#1103;%20&#1058;&#1069;&#1062;%20&#1073;&#1077;&#1079;%20&#1044;&#1055;&#1052;_STAT.FUEL.GRES.2019(v1.0).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60;&#1057;&#1058;%202019/STAT.FUEL.GRES/&#1055;&#1040;&#1054;%20&#1060;&#1086;&#1088;&#1090;&#1091;&#1084;_&#1040;&#1088;&#1075;&#1072;&#1103;&#1096;&#1089;&#1082;&#1072;&#1103;%20&#1058;&#1069;&#1062;%20&#1058;&#1043;-4%20&#1053;&#1042;_STAT.FUEL.GRES.2019(v1.0).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60;&#1057;&#1058;%202019/STAT.FUEL.GRES/&#1055;&#1040;&#1054;%20&#1060;&#1086;&#1088;&#1090;&#1091;&#1084;_&#1063;&#1077;&#1083;&#1103;&#1073;&#1080;&#1085;&#1089;&#1082;&#1072;&#1103;%20&#1058;&#1069;&#1062;-1%20&#1073;&#1077;&#1079;%20&#1044;&#1055;&#1052;_&#1053;&#1042;_STAT.FUEL.GRES.2019(v1.0).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60;&#1057;&#1058;%202019/STAT.FUEL.GRES/&#1055;&#1040;&#1054;%20&#1060;&#1086;&#1088;&#1090;&#1091;&#1084;_&#1063;&#1077;&#1083;&#1103;&#1073;&#1080;&#1085;&#1089;&#1082;&#1072;&#1103;%20&#1058;&#1069;&#1062;-1%20(&#1058;&#1043;-10,11)%20&#1053;&#1042;_STAT.FUEL.GRES.2019(v1.0).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60;&#1057;&#1058;%202019/STAT.FUEL.GRES/&#1055;&#1040;&#1054;%20&#1060;&#1086;&#1088;&#1090;&#1091;&#1084;_&#1063;&#1077;&#1083;&#1103;&#1073;&#1080;&#1085;&#1089;&#1082;&#1072;&#1103;%20&#1058;&#1069;&#1062;-2_STAT.FUEL.GRES.2019(v1.0).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60;&#1057;&#1058;%202019/STAT.FUEL.GRES/&#1055;&#1040;&#1054;%20&#1060;&#1086;&#1088;&#1090;&#1091;&#1084;_&#1063;&#1077;&#1083;&#1103;&#1073;&#1080;&#1085;&#1089;&#1082;&#1072;&#1103;%20&#1058;&#1069;&#1062;-3%20&#1073;&#1077;&#1079;%20&#1044;&#1055;&#1052;_&#1053;&#1042;_STAT.FUEL.GRES.2019(v1.0).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60;&#1057;&#1058;%202019/STAT.FUEL.GRES/&#1055;&#1040;&#1054;%20&#1060;&#1086;&#1088;&#1090;&#1091;&#1084;_&#1063;&#1077;&#1083;&#1103;&#1073;&#1080;&#1085;&#1089;&#1082;&#1072;&#1103;%20&#1058;&#1069;&#1062;-3%20&#1041;&#1051;-3%20&#1044;&#1055;&#1052;_STAT.FUEL.GRES.2019(v1.0).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60;&#1057;&#1058;%202019/STAT.FUEL.GRES/&#1055;&#1040;&#1054;%20&#1060;&#1086;&#1088;&#1090;&#1091;&#1084;_&#1063;&#1077;&#1083;&#1103;&#1073;&#1080;&#1085;&#1089;&#1082;&#1072;&#1103;%20&#1043;&#1056;&#1069;&#1057;%20&#1041;&#1051;-1%20&#1044;&#1055;&#1052;_STAT.FUEL.GRES.2019(v1.0).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TO/&#1060;&#1057;&#1058;%202019/STAT.FUEL.GRES/&#1055;&#1040;&#1054;%20&#1060;&#1086;&#1088;&#1090;&#1091;&#1084;_&#1063;&#1077;&#1083;&#1103;&#1073;&#1080;&#1085;&#1089;&#1082;&#1072;&#1103;%20&#1043;&#1056;&#1069;&#1057;%20&#1041;&#1051;-2%20&#1044;&#1055;&#1052;_STAT.FUEL.GRES.2019(v1.0).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O/&#1060;&#1057;&#1058;%202019/STAT.FUEL.GRES/&#1055;&#1040;&#1054;%20&#1060;&#1086;&#1088;&#1090;&#1091;&#1084;_&#1063;&#1077;&#1083;&#1103;&#1073;&#1080;&#1085;&#1089;&#1082;&#1072;&#1103;%20&#1043;&#1056;&#1069;&#1057;%20&#1041;&#1051;-3%20&#1053;&#1042;_STAT.FUEL.GRES.2019(v1.0).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TO/&#1060;&#1057;&#1058;%202019/STAT.FUEL.GRES/&#1055;&#1040;&#1054;%20&#1060;&#1086;&#1088;&#1090;&#1091;&#1084;_&#1058;&#1102;&#1084;&#1077;&#1085;&#1089;&#1082;&#1072;&#1103;%20&#1058;&#1069;&#1062;-1%20&#1073;&#1077;&#1079;%20&#1044;&#1055;&#1052;_&#1053;&#1042;_STAT.FUEL.GRES.2019(v1.0).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TO/&#1060;&#1057;&#1058;%202019/STAT.FUEL.GRES/&#1055;&#1040;&#1054;%20&#1060;&#1086;&#1088;&#1090;&#1091;&#1084;_&#1058;&#1102;&#1084;&#1077;&#1085;&#1089;&#1082;&#1072;&#1103;%20&#1058;&#1069;&#1062;-1%20&#1041;&#1051;-2%20&#1044;&#1055;&#1052;_STAT.FUEL.GRES.2019(v1.0).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TO/&#1060;&#1057;&#1058;%202019/STAT.FUEL.GRES/&#1055;&#1040;&#1054;%20&#1060;&#1086;&#1088;&#1090;&#1091;&#1084;_&#1058;&#1102;&#1084;&#1077;&#1085;&#1089;&#1082;&#1072;&#1103;%20&#1058;&#1069;&#1062;-2_STAT.FUEL.GRES.2019(v1.0).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TO/&#1060;&#1057;&#1058;%202019/STAT.FUEL.GRES/&#1055;&#1040;&#1054;%20&#1060;&#1086;&#1088;&#1090;&#1091;&#1084;_&#1053;&#1103;&#1075;&#1072;&#1085;&#1089;&#1082;&#1072;&#1103;%20&#1043;&#1056;&#1069;&#1057;%20&#1041;&#1051;-1%20&#1044;&#1055;&#1052;_STAT.FUEL.GRES.2019(v1.0).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TO/&#1060;&#1057;&#1058;%202019/STAT.FUEL.GRES/&#1055;&#1040;&#1054;%20&#1060;&#1086;&#1088;&#1090;&#1091;&#1084;_&#1053;&#1103;&#1075;&#1072;&#1085;&#1089;&#1082;&#1072;&#1103;%20&#1043;&#1056;&#1069;&#1057;%20&#1041;&#1051;-2%20&#1044;&#1055;&#1052;_STAT.FUEL.GRES.2019(v1.0).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OTO/&#1060;&#1057;&#1058;%202019/STAT.FUEL.GRES/&#1055;&#1040;&#1054;%20&#1060;&#1086;&#1088;&#1090;&#1091;&#1084;_&#1053;&#1103;&#1075;&#1072;&#1085;&#1089;&#1082;&#1072;&#1103;%20&#1043;&#1056;&#1069;&#1057;%20&#1041;&#1051;-3%20&#1044;&#1055;&#1052;_STAT.FUEL.GRES.2019(v1.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 уровни 2017"/>
    </sheetNames>
    <sheetDataSet>
      <sheetData sheetId="0">
        <row r="296">
          <cell r="D296">
            <v>775.89854870584111</v>
          </cell>
          <cell r="E296">
            <v>775.89854870584111</v>
          </cell>
          <cell r="F296">
            <v>775.89854870584111</v>
          </cell>
          <cell r="G296">
            <v>768.91199846885866</v>
          </cell>
          <cell r="H296">
            <v>775.89854870584111</v>
          </cell>
          <cell r="I296">
            <v>775.89854870584111</v>
          </cell>
          <cell r="J296">
            <v>792.33084684599203</v>
          </cell>
          <cell r="K296">
            <v>792.33084684599203</v>
          </cell>
          <cell r="L296">
            <v>792.33084684599203</v>
          </cell>
          <cell r="M296">
            <v>785.19633257858743</v>
          </cell>
          <cell r="N296">
            <v>792.33084684599203</v>
          </cell>
          <cell r="O296">
            <v>792.33084684599203</v>
          </cell>
        </row>
        <row r="297">
          <cell r="D297">
            <v>791.89820659320264</v>
          </cell>
          <cell r="E297">
            <v>791.89820659320264</v>
          </cell>
          <cell r="F297">
            <v>791.89820659320264</v>
          </cell>
          <cell r="G297">
            <v>791.89820659320264</v>
          </cell>
          <cell r="H297">
            <v>791.89820659320264</v>
          </cell>
          <cell r="I297">
            <v>791.89820659320264</v>
          </cell>
          <cell r="J297">
            <v>808.04379219979694</v>
          </cell>
          <cell r="K297">
            <v>808.04379219979694</v>
          </cell>
          <cell r="L297">
            <v>808.04379219979694</v>
          </cell>
          <cell r="M297">
            <v>808.04379219979694</v>
          </cell>
          <cell r="N297">
            <v>808.04379219979694</v>
          </cell>
          <cell r="O297">
            <v>808.04379219979694</v>
          </cell>
        </row>
        <row r="298">
          <cell r="D298">
            <v>741.31713109025975</v>
          </cell>
          <cell r="E298">
            <v>741.31713109025975</v>
          </cell>
          <cell r="F298">
            <v>741.31713109025975</v>
          </cell>
          <cell r="G298">
            <v>740.95031823846853</v>
          </cell>
          <cell r="H298">
            <v>741.31713109025975</v>
          </cell>
          <cell r="I298">
            <v>741.31713109025975</v>
          </cell>
          <cell r="J298">
            <v>757.81832744008318</v>
          </cell>
          <cell r="K298">
            <v>757.81832744008318</v>
          </cell>
          <cell r="L298">
            <v>757.81832744008318</v>
          </cell>
          <cell r="M298">
            <v>757.44334959299204</v>
          </cell>
          <cell r="N298">
            <v>757.81832744008318</v>
          </cell>
          <cell r="O298">
            <v>757.81832744008318</v>
          </cell>
        </row>
        <row r="299">
          <cell r="D299">
            <v>640.40674517997559</v>
          </cell>
          <cell r="E299">
            <v>640.40674517997559</v>
          </cell>
          <cell r="F299">
            <v>640.40674517997559</v>
          </cell>
          <cell r="G299">
            <v>640.40674517997559</v>
          </cell>
          <cell r="H299">
            <v>640.40674517997559</v>
          </cell>
          <cell r="I299">
            <v>640.40674517997559</v>
          </cell>
          <cell r="J299">
            <v>652.06728424490768</v>
          </cell>
          <cell r="K299">
            <v>652.06728424490768</v>
          </cell>
          <cell r="L299">
            <v>652.06728424490768</v>
          </cell>
          <cell r="M299">
            <v>652.06728424490768</v>
          </cell>
          <cell r="N299">
            <v>652.06728424490768</v>
          </cell>
          <cell r="O299">
            <v>652.06728424490768</v>
          </cell>
        </row>
        <row r="300">
          <cell r="D300">
            <v>604.09568898692032</v>
          </cell>
          <cell r="E300">
            <v>604.09568898692032</v>
          </cell>
          <cell r="F300">
            <v>604.09568898692032</v>
          </cell>
          <cell r="G300">
            <v>604.09568898692032</v>
          </cell>
          <cell r="H300">
            <v>604.09568898692032</v>
          </cell>
          <cell r="I300">
            <v>604.09568898692032</v>
          </cell>
          <cell r="J300">
            <v>624.13228580950761</v>
          </cell>
          <cell r="K300">
            <v>624.13228580950761</v>
          </cell>
          <cell r="L300">
            <v>623.55646901676846</v>
          </cell>
          <cell r="M300">
            <v>622.08595910968654</v>
          </cell>
          <cell r="N300">
            <v>622.17593374334092</v>
          </cell>
          <cell r="O300">
            <v>617.33741889210967</v>
          </cell>
        </row>
        <row r="301">
          <cell r="D301">
            <v>638.67698630959455</v>
          </cell>
          <cell r="E301">
            <v>638.67698630959455</v>
          </cell>
          <cell r="F301">
            <v>638.67698630959455</v>
          </cell>
          <cell r="G301">
            <v>638.67698630959455</v>
          </cell>
          <cell r="H301">
            <v>638.67698630959455</v>
          </cell>
          <cell r="I301">
            <v>638.67698630959455</v>
          </cell>
          <cell r="J301">
            <v>650.2870871730006</v>
          </cell>
          <cell r="K301">
            <v>650.2870871730006</v>
          </cell>
          <cell r="L301">
            <v>650.2870871730006</v>
          </cell>
          <cell r="M301">
            <v>650.2870871730006</v>
          </cell>
          <cell r="N301">
            <v>650.2870871730006</v>
          </cell>
          <cell r="O301">
            <v>650.2870871730006</v>
          </cell>
        </row>
        <row r="302">
          <cell r="D302">
            <v>1085.4869427249384</v>
          </cell>
          <cell r="E302">
            <v>1085.4869427249384</v>
          </cell>
          <cell r="F302">
            <v>1085.4869427249384</v>
          </cell>
          <cell r="G302">
            <v>1085.4869427249384</v>
          </cell>
          <cell r="H302">
            <v>1081.5993417480693</v>
          </cell>
          <cell r="I302">
            <v>1085.4869427249384</v>
          </cell>
          <cell r="J302">
            <v>1114.7178850369576</v>
          </cell>
          <cell r="K302">
            <v>1114.7178850369576</v>
          </cell>
          <cell r="L302">
            <v>1114.7178850369576</v>
          </cell>
          <cell r="M302">
            <v>1114.7178850369576</v>
          </cell>
          <cell r="N302">
            <v>1110.7255953389126</v>
          </cell>
          <cell r="O302">
            <v>1114.7178850369576</v>
          </cell>
        </row>
        <row r="303">
          <cell r="D303">
            <v>1248.034068530603</v>
          </cell>
          <cell r="E303">
            <v>1248.034068530603</v>
          </cell>
          <cell r="F303">
            <v>1248.034068530603</v>
          </cell>
          <cell r="G303">
            <v>1248.034068530603</v>
          </cell>
          <cell r="H303">
            <v>1248.034068530603</v>
          </cell>
          <cell r="I303">
            <v>1248.034068530603</v>
          </cell>
          <cell r="J303">
            <v>1248.034068530603</v>
          </cell>
          <cell r="K303">
            <v>1248.034068530603</v>
          </cell>
          <cell r="L303">
            <v>1248.034068530603</v>
          </cell>
          <cell r="M303">
            <v>1248.034068530603</v>
          </cell>
          <cell r="N303">
            <v>1248.034068530603</v>
          </cell>
          <cell r="O303">
            <v>1248.034068530603</v>
          </cell>
        </row>
        <row r="305">
          <cell r="D305">
            <v>831.66094434333513</v>
          </cell>
          <cell r="E305">
            <v>831.66094434333513</v>
          </cell>
          <cell r="F305">
            <v>831.66094434333513</v>
          </cell>
          <cell r="G305">
            <v>831.66094434333513</v>
          </cell>
          <cell r="H305">
            <v>831.66094434333513</v>
          </cell>
          <cell r="I305">
            <v>831.66094434333513</v>
          </cell>
          <cell r="J305">
            <v>848.0270191134349</v>
          </cell>
          <cell r="K305">
            <v>848.0270191134349</v>
          </cell>
          <cell r="L305">
            <v>848.0270191134349</v>
          </cell>
          <cell r="M305">
            <v>848.0270191134349</v>
          </cell>
          <cell r="N305">
            <v>848.0270191134349</v>
          </cell>
          <cell r="O305">
            <v>848.0270191134349</v>
          </cell>
        </row>
        <row r="306">
          <cell r="D306">
            <v>831.54</v>
          </cell>
          <cell r="E306">
            <v>831.54</v>
          </cell>
          <cell r="F306">
            <v>831.54</v>
          </cell>
          <cell r="G306">
            <v>831.54</v>
          </cell>
          <cell r="H306">
            <v>831.54</v>
          </cell>
          <cell r="I306">
            <v>831.54</v>
          </cell>
          <cell r="J306">
            <v>863.62283590761695</v>
          </cell>
          <cell r="K306">
            <v>863.62283590761695</v>
          </cell>
          <cell r="L306">
            <v>863.62283590761695</v>
          </cell>
          <cell r="M306">
            <v>863.62283590761695</v>
          </cell>
          <cell r="N306">
            <v>863.62283590761695</v>
          </cell>
          <cell r="O306">
            <v>863.62283590761695</v>
          </cell>
        </row>
        <row r="307">
          <cell r="D307">
            <v>1292.5615460831873</v>
          </cell>
          <cell r="E307">
            <v>1292.5615460831873</v>
          </cell>
          <cell r="F307">
            <v>1292.5615460831873</v>
          </cell>
          <cell r="G307">
            <v>1292.5615460831873</v>
          </cell>
          <cell r="H307">
            <v>1273.7251178336171</v>
          </cell>
          <cell r="I307">
            <v>1292.5615460831873</v>
          </cell>
          <cell r="J307">
            <v>1322.943048782166</v>
          </cell>
          <cell r="K307">
            <v>1322.943048782166</v>
          </cell>
          <cell r="L307">
            <v>1322.943048782166</v>
          </cell>
          <cell r="M307">
            <v>1322.943048782166</v>
          </cell>
          <cell r="N307">
            <v>1303.6638725664061</v>
          </cell>
          <cell r="O307">
            <v>1322.943048782166</v>
          </cell>
        </row>
        <row r="308">
          <cell r="D308">
            <v>954.26919082798179</v>
          </cell>
          <cell r="E308">
            <v>954.26919082798179</v>
          </cell>
          <cell r="F308">
            <v>954.26919082798179</v>
          </cell>
          <cell r="G308">
            <v>954.26919082798179</v>
          </cell>
          <cell r="H308">
            <v>953.54128815894614</v>
          </cell>
          <cell r="I308">
            <v>954.26919082798179</v>
          </cell>
          <cell r="J308">
            <v>973.16021019997527</v>
          </cell>
          <cell r="K308">
            <v>973.16021019997527</v>
          </cell>
          <cell r="L308">
            <v>973.16021019997527</v>
          </cell>
          <cell r="M308">
            <v>973.16021019997527</v>
          </cell>
          <cell r="N308">
            <v>972.41789773593223</v>
          </cell>
          <cell r="O308">
            <v>973.16021019997527</v>
          </cell>
        </row>
        <row r="309">
          <cell r="D309">
            <v>859.89889676760697</v>
          </cell>
          <cell r="E309">
            <v>859.89889676760697</v>
          </cell>
          <cell r="F309">
            <v>859.89889676760697</v>
          </cell>
          <cell r="G309">
            <v>859.89889676760697</v>
          </cell>
          <cell r="H309">
            <v>859.89889676760697</v>
          </cell>
          <cell r="I309">
            <v>859.89889676760697</v>
          </cell>
          <cell r="J309">
            <v>936.7658006396772</v>
          </cell>
          <cell r="K309">
            <v>936.7658006396772</v>
          </cell>
          <cell r="L309">
            <v>936.7658006396772</v>
          </cell>
          <cell r="M309">
            <v>936.7658006396772</v>
          </cell>
          <cell r="N309">
            <v>894.17925281955218</v>
          </cell>
          <cell r="O309">
            <v>878.7368840180352</v>
          </cell>
        </row>
        <row r="310">
          <cell r="D310">
            <v>738.71803601560077</v>
          </cell>
          <cell r="E310">
            <v>738.71803601560077</v>
          </cell>
          <cell r="F310">
            <v>738.71803601560077</v>
          </cell>
          <cell r="G310">
            <v>738.71803601560077</v>
          </cell>
          <cell r="H310">
            <v>738.71803601560077</v>
          </cell>
          <cell r="I310">
            <v>738.71803601560077</v>
          </cell>
          <cell r="J310">
            <v>754.1940023949644</v>
          </cell>
          <cell r="K310">
            <v>754.1940023949644</v>
          </cell>
          <cell r="L310">
            <v>754.1940023949644</v>
          </cell>
          <cell r="M310">
            <v>754.1940023949644</v>
          </cell>
          <cell r="N310">
            <v>754.1940023949644</v>
          </cell>
          <cell r="O310">
            <v>754.1940023949644</v>
          </cell>
        </row>
        <row r="311">
          <cell r="D311">
            <v>784.30137257806598</v>
          </cell>
          <cell r="E311">
            <v>784.30137257806598</v>
          </cell>
          <cell r="F311">
            <v>784.30137257806598</v>
          </cell>
          <cell r="G311">
            <v>784.30137257806598</v>
          </cell>
          <cell r="H311">
            <v>779.93061860008106</v>
          </cell>
          <cell r="I311">
            <v>784.30137257806598</v>
          </cell>
          <cell r="J311">
            <v>799.95052267037113</v>
          </cell>
          <cell r="K311">
            <v>799.95052267037113</v>
          </cell>
          <cell r="L311">
            <v>799.95052267037113</v>
          </cell>
          <cell r="M311">
            <v>799.95052267037113</v>
          </cell>
          <cell r="N311">
            <v>795.49255912294075</v>
          </cell>
          <cell r="O311">
            <v>799.95052267037113</v>
          </cell>
        </row>
        <row r="312">
          <cell r="D312">
            <v>839.38633098807009</v>
          </cell>
          <cell r="E312">
            <v>839.38633098807009</v>
          </cell>
          <cell r="F312">
            <v>839.38633098807009</v>
          </cell>
          <cell r="G312">
            <v>839.38633098807009</v>
          </cell>
          <cell r="H312">
            <v>839.38633098807009</v>
          </cell>
          <cell r="I312">
            <v>839.38633098807009</v>
          </cell>
          <cell r="J312">
            <v>839.38633098807009</v>
          </cell>
          <cell r="K312">
            <v>839.38633098807009</v>
          </cell>
          <cell r="L312">
            <v>839.38633098807009</v>
          </cell>
          <cell r="M312">
            <v>839.38633098807009</v>
          </cell>
          <cell r="N312">
            <v>839.38633098807009</v>
          </cell>
          <cell r="O312">
            <v>839.38633098807009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2.2017"/>
      <sheetName val="12.12.2017"/>
      <sheetName val="Рег уровни 2018(К+)"/>
      <sheetName val="Сравнение 2018 к 2017"/>
    </sheetNames>
    <sheetDataSet>
      <sheetData sheetId="0" refreshError="1"/>
      <sheetData sheetId="1">
        <row r="282">
          <cell r="D282">
            <v>792.33084684599203</v>
          </cell>
          <cell r="E282">
            <v>792.33084684599203</v>
          </cell>
          <cell r="F282">
            <v>792.33084684599203</v>
          </cell>
          <cell r="G282">
            <v>785.19633257858743</v>
          </cell>
          <cell r="H282">
            <v>792.33084684599203</v>
          </cell>
          <cell r="I282">
            <v>792.33084684599203</v>
          </cell>
          <cell r="J282">
            <v>817.02099463665729</v>
          </cell>
          <cell r="K282">
            <v>817.02099463665729</v>
          </cell>
          <cell r="L282">
            <v>817.02099463665729</v>
          </cell>
          <cell r="M282">
            <v>809.66415883226091</v>
          </cell>
          <cell r="N282">
            <v>817.02099463665729</v>
          </cell>
          <cell r="O282">
            <v>817.02099463665729</v>
          </cell>
        </row>
        <row r="283">
          <cell r="D283">
            <v>808.04379219979694</v>
          </cell>
          <cell r="E283">
            <v>808.04379219979694</v>
          </cell>
          <cell r="F283">
            <v>808.04379219979694</v>
          </cell>
          <cell r="G283">
            <v>808.04379219979694</v>
          </cell>
          <cell r="H283">
            <v>808.04379219979694</v>
          </cell>
          <cell r="I283">
            <v>808.04379219979694</v>
          </cell>
          <cell r="J283">
            <v>833.91993032292658</v>
          </cell>
          <cell r="K283">
            <v>833.91993032292658</v>
          </cell>
          <cell r="L283">
            <v>833.91993032292658</v>
          </cell>
          <cell r="M283">
            <v>833.91993032292658</v>
          </cell>
          <cell r="N283">
            <v>833.91993032292658</v>
          </cell>
          <cell r="O283">
            <v>833.91993032292658</v>
          </cell>
        </row>
        <row r="284">
          <cell r="D284">
            <v>757.81832744008318</v>
          </cell>
          <cell r="E284">
            <v>757.81832744008318</v>
          </cell>
          <cell r="F284">
            <v>757.81832744008318</v>
          </cell>
          <cell r="G284">
            <v>757.44334959299204</v>
          </cell>
          <cell r="H284">
            <v>757.81832744008318</v>
          </cell>
          <cell r="I284">
            <v>757.81832744008318</v>
          </cell>
          <cell r="J284">
            <v>782.44427241145888</v>
          </cell>
          <cell r="K284">
            <v>782.44427241145888</v>
          </cell>
          <cell r="L284">
            <v>782.44427241145888</v>
          </cell>
          <cell r="M284">
            <v>782.05710934332785</v>
          </cell>
          <cell r="N284">
            <v>782.44427241145888</v>
          </cell>
          <cell r="O284">
            <v>782.44427241145888</v>
          </cell>
        </row>
        <row r="285">
          <cell r="D285">
            <v>652.06728424490768</v>
          </cell>
          <cell r="E285">
            <v>652.06728424490768</v>
          </cell>
          <cell r="F285">
            <v>652.06728424490768</v>
          </cell>
          <cell r="G285">
            <v>652.06728424490768</v>
          </cell>
          <cell r="H285">
            <v>652.06728424490768</v>
          </cell>
          <cell r="I285">
            <v>652.06728424490768</v>
          </cell>
          <cell r="J285">
            <v>674.11977167915768</v>
          </cell>
          <cell r="K285">
            <v>674.11977167915768</v>
          </cell>
          <cell r="L285">
            <v>674.11977167915768</v>
          </cell>
          <cell r="M285">
            <v>674.11977167915768</v>
          </cell>
          <cell r="N285">
            <v>674.11977167915768</v>
          </cell>
          <cell r="O285">
            <v>674.11977167915768</v>
          </cell>
        </row>
        <row r="286">
          <cell r="D286">
            <v>617.33741889210967</v>
          </cell>
          <cell r="E286">
            <v>617.33741889210967</v>
          </cell>
          <cell r="F286">
            <v>617.33741889210967</v>
          </cell>
          <cell r="G286">
            <v>617.33741889210967</v>
          </cell>
          <cell r="H286">
            <v>617.33741889210967</v>
          </cell>
          <cell r="I286">
            <v>617.33741889210967</v>
          </cell>
          <cell r="J286">
            <v>645.14027019054117</v>
          </cell>
          <cell r="K286">
            <v>645.14027019054117</v>
          </cell>
          <cell r="L286">
            <v>644.54507168904695</v>
          </cell>
          <cell r="M286">
            <v>643.02506514501397</v>
          </cell>
          <cell r="N286">
            <v>643.11806828038425</v>
          </cell>
          <cell r="O286">
            <v>638.1166914097812</v>
          </cell>
        </row>
        <row r="287">
          <cell r="D287">
            <v>650.2870871730006</v>
          </cell>
          <cell r="E287">
            <v>650.2870871730006</v>
          </cell>
          <cell r="F287">
            <v>650.2870871730006</v>
          </cell>
          <cell r="G287">
            <v>650.2870871730006</v>
          </cell>
          <cell r="H287">
            <v>650.2870871730006</v>
          </cell>
          <cell r="I287">
            <v>650.2870871730006</v>
          </cell>
          <cell r="J287">
            <v>672.11523088760464</v>
          </cell>
          <cell r="K287">
            <v>672.11523088760464</v>
          </cell>
          <cell r="L287">
            <v>672.11523088760464</v>
          </cell>
          <cell r="M287">
            <v>672.11523088760464</v>
          </cell>
          <cell r="N287">
            <v>672.11523088760464</v>
          </cell>
          <cell r="O287">
            <v>672.11523088760464</v>
          </cell>
        </row>
        <row r="288">
          <cell r="D288">
            <v>1114.7178850369576</v>
          </cell>
          <cell r="E288">
            <v>1114.7178850369576</v>
          </cell>
          <cell r="F288">
            <v>1114.7178850369576</v>
          </cell>
          <cell r="G288">
            <v>1114.7178850369576</v>
          </cell>
          <cell r="H288">
            <v>1110.7255953389126</v>
          </cell>
          <cell r="I288">
            <v>1114.7178850369576</v>
          </cell>
          <cell r="J288">
            <v>1147.6730036348301</v>
          </cell>
          <cell r="K288">
            <v>1147.6730036348301</v>
          </cell>
          <cell r="L288">
            <v>1147.6730036348301</v>
          </cell>
          <cell r="M288">
            <v>1147.6730036348301</v>
          </cell>
          <cell r="N288">
            <v>1143.5626873201479</v>
          </cell>
          <cell r="O288">
            <v>1147.6730036348301</v>
          </cell>
        </row>
        <row r="289">
          <cell r="D289">
            <v>1248.034068530603</v>
          </cell>
          <cell r="E289">
            <v>1248.034068530603</v>
          </cell>
          <cell r="F289">
            <v>1248.034068530603</v>
          </cell>
          <cell r="G289">
            <v>1248.034068530603</v>
          </cell>
          <cell r="H289">
            <v>1248.034068530603</v>
          </cell>
          <cell r="I289">
            <v>1248.034068530603</v>
          </cell>
          <cell r="J289">
            <v>1290.4672268606434</v>
          </cell>
          <cell r="K289">
            <v>1290.4672268606434</v>
          </cell>
          <cell r="L289">
            <v>1290.4672268606434</v>
          </cell>
          <cell r="M289">
            <v>1290.4672268606434</v>
          </cell>
          <cell r="N289">
            <v>1290.4672268606434</v>
          </cell>
          <cell r="O289">
            <v>1290.4672268606434</v>
          </cell>
        </row>
        <row r="290">
          <cell r="D290">
            <v>848.0270191134349</v>
          </cell>
          <cell r="E290">
            <v>848.0270191134349</v>
          </cell>
          <cell r="F290">
            <v>848.0270191134349</v>
          </cell>
          <cell r="G290">
            <v>848.0270191134349</v>
          </cell>
          <cell r="H290">
            <v>848.0270191134349</v>
          </cell>
          <cell r="I290">
            <v>848.0270191134349</v>
          </cell>
          <cell r="J290">
            <v>876.86634028954666</v>
          </cell>
          <cell r="K290">
            <v>876.86634028954666</v>
          </cell>
          <cell r="L290">
            <v>876.86634028954666</v>
          </cell>
          <cell r="M290">
            <v>876.86634028954666</v>
          </cell>
          <cell r="N290">
            <v>876.86634028954666</v>
          </cell>
          <cell r="O290">
            <v>876.86634028954666</v>
          </cell>
        </row>
        <row r="291">
          <cell r="D291">
            <v>863.62283590761695</v>
          </cell>
          <cell r="E291">
            <v>863.62283590761695</v>
          </cell>
          <cell r="F291">
            <v>863.62283590761695</v>
          </cell>
          <cell r="G291">
            <v>863.62283590761695</v>
          </cell>
          <cell r="H291">
            <v>863.62283590761695</v>
          </cell>
          <cell r="I291">
            <v>863.62283590761695</v>
          </cell>
          <cell r="J291">
            <v>892.99247432847585</v>
          </cell>
          <cell r="K291">
            <v>892.99247432847585</v>
          </cell>
          <cell r="L291">
            <v>892.99247432847585</v>
          </cell>
          <cell r="M291">
            <v>892.99247432847585</v>
          </cell>
          <cell r="N291">
            <v>892.99247432847585</v>
          </cell>
          <cell r="O291">
            <v>892.99247432847585</v>
          </cell>
        </row>
        <row r="292">
          <cell r="D292">
            <v>1322.943048782166</v>
          </cell>
          <cell r="E292">
            <v>1322.943048782166</v>
          </cell>
          <cell r="F292">
            <v>1322.943048782166</v>
          </cell>
          <cell r="G292">
            <v>1322.943048782166</v>
          </cell>
          <cell r="H292">
            <v>1303.6638725664061</v>
          </cell>
          <cell r="I292">
            <v>1322.943048782166</v>
          </cell>
          <cell r="J292">
            <v>1358.170708206505</v>
          </cell>
          <cell r="K292">
            <v>1358.170708206505</v>
          </cell>
          <cell r="L292">
            <v>1358.170708206505</v>
          </cell>
          <cell r="M292">
            <v>1358.170708206505</v>
          </cell>
          <cell r="N292">
            <v>1338.3781612494001</v>
          </cell>
          <cell r="O292">
            <v>1358.170708206505</v>
          </cell>
        </row>
        <row r="293">
          <cell r="D293">
            <v>973.16021019997527</v>
          </cell>
          <cell r="E293">
            <v>973.16021019997527</v>
          </cell>
          <cell r="F293">
            <v>973.16021019997527</v>
          </cell>
          <cell r="G293">
            <v>973.16021019997527</v>
          </cell>
          <cell r="H293">
            <v>972.41789773593223</v>
          </cell>
          <cell r="I293">
            <v>973.16021019997527</v>
          </cell>
          <cell r="J293">
            <v>1006.194192399319</v>
          </cell>
          <cell r="K293">
            <v>1006.194192399319</v>
          </cell>
          <cell r="L293">
            <v>1006.194192399319</v>
          </cell>
          <cell r="M293">
            <v>1006.194192399319</v>
          </cell>
          <cell r="N293">
            <v>1005.4266820937834</v>
          </cell>
          <cell r="O293">
            <v>1006.194192399319</v>
          </cell>
        </row>
        <row r="294">
          <cell r="D294">
            <v>878.7368840180352</v>
          </cell>
          <cell r="E294">
            <v>878.7368840180352</v>
          </cell>
          <cell r="F294">
            <v>878.7368840180352</v>
          </cell>
          <cell r="G294">
            <v>878.7368840180352</v>
          </cell>
          <cell r="H294">
            <v>878.7368840180352</v>
          </cell>
          <cell r="I294">
            <v>878.7368840180352</v>
          </cell>
          <cell r="J294">
            <v>962.16051923924806</v>
          </cell>
          <cell r="K294">
            <v>962.16051923924806</v>
          </cell>
          <cell r="L294">
            <v>962.16051923924806</v>
          </cell>
          <cell r="M294">
            <v>962.16051923924806</v>
          </cell>
          <cell r="N294">
            <v>918.41949567152335</v>
          </cell>
          <cell r="O294">
            <v>902.55850077375317</v>
          </cell>
        </row>
        <row r="295">
          <cell r="D295">
            <v>754.1940023949644</v>
          </cell>
          <cell r="E295">
            <v>754.1940023949644</v>
          </cell>
          <cell r="F295">
            <v>754.1940023949644</v>
          </cell>
          <cell r="G295">
            <v>754.1940023949644</v>
          </cell>
          <cell r="H295">
            <v>754.1940023949644</v>
          </cell>
          <cell r="I295">
            <v>754.1940023949644</v>
          </cell>
          <cell r="J295">
            <v>778.95506616848991</v>
          </cell>
          <cell r="K295">
            <v>778.95506616848991</v>
          </cell>
          <cell r="L295">
            <v>778.95506616848991</v>
          </cell>
          <cell r="M295">
            <v>778.95506616848991</v>
          </cell>
          <cell r="N295">
            <v>778.95506616848991</v>
          </cell>
          <cell r="O295">
            <v>778.95506616848991</v>
          </cell>
        </row>
        <row r="296">
          <cell r="D296">
            <v>799.95052267037113</v>
          </cell>
          <cell r="E296">
            <v>799.95052267037113</v>
          </cell>
          <cell r="F296">
            <v>799.95052267037113</v>
          </cell>
          <cell r="G296">
            <v>799.95052267037113</v>
          </cell>
          <cell r="H296">
            <v>795.49255912294075</v>
          </cell>
          <cell r="I296">
            <v>799.95052267037113</v>
          </cell>
          <cell r="J296">
            <v>826.5298592881453</v>
          </cell>
          <cell r="K296">
            <v>826.5298592881453</v>
          </cell>
          <cell r="L296">
            <v>826.5298592881453</v>
          </cell>
          <cell r="M296">
            <v>826.5298592881453</v>
          </cell>
          <cell r="N296">
            <v>821.92377443771056</v>
          </cell>
          <cell r="O296">
            <v>826.5298592881453</v>
          </cell>
        </row>
        <row r="297">
          <cell r="D297">
            <v>839.38633098807009</v>
          </cell>
          <cell r="E297">
            <v>839.38633098807009</v>
          </cell>
          <cell r="F297">
            <v>839.38633098807009</v>
          </cell>
          <cell r="G297">
            <v>839.38633098807009</v>
          </cell>
          <cell r="H297">
            <v>839.38633098807009</v>
          </cell>
          <cell r="I297">
            <v>839.38633098807009</v>
          </cell>
          <cell r="J297">
            <v>867.93177880587768</v>
          </cell>
          <cell r="K297">
            <v>867.93177880587768</v>
          </cell>
          <cell r="L297">
            <v>867.93177880587768</v>
          </cell>
          <cell r="M297">
            <v>867.93177880587768</v>
          </cell>
          <cell r="N297">
            <v>867.93177880587768</v>
          </cell>
          <cell r="O297">
            <v>867.93177880587768</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214">
          <cell r="R214">
            <v>847.02532540790526</v>
          </cell>
          <cell r="X214">
            <v>907.25426180551108</v>
          </cell>
          <cell r="AD214">
            <v>1083.7719526497997</v>
          </cell>
          <cell r="AJ214">
            <v>1208.7916426169663</v>
          </cell>
          <cell r="AP214">
            <v>1397.2879954084908</v>
          </cell>
          <cell r="AV214">
            <v>1476.1629806259875</v>
          </cell>
          <cell r="BB214">
            <v>1580.3453886359853</v>
          </cell>
          <cell r="BH214">
            <v>1513.9703064879313</v>
          </cell>
          <cell r="BN214">
            <v>1489.1209006411466</v>
          </cell>
          <cell r="BT214">
            <v>1022.2380121318045</v>
          </cell>
          <cell r="BZ214">
            <v>1006.8330373232559</v>
          </cell>
          <cell r="CF214">
            <v>987.49108765006656</v>
          </cell>
        </row>
        <row r="252">
          <cell r="R252">
            <v>907.43809818645866</v>
          </cell>
          <cell r="X252">
            <v>971.88306013189685</v>
          </cell>
          <cell r="AD252">
            <v>1160.7569893352859</v>
          </cell>
          <cell r="AJ252">
            <v>1294.5280576001542</v>
          </cell>
          <cell r="AP252">
            <v>1496.2191550870853</v>
          </cell>
          <cell r="AV252">
            <v>1580.6153892698069</v>
          </cell>
          <cell r="BB252">
            <v>1692.1355658405043</v>
          </cell>
          <cell r="BH252">
            <v>1621.1142279420865</v>
          </cell>
          <cell r="BN252">
            <v>1594.5253636860268</v>
          </cell>
          <cell r="BT252">
            <v>1094.9606729810307</v>
          </cell>
          <cell r="BZ252">
            <v>1078.4773499358839</v>
          </cell>
          <cell r="CF252">
            <v>1057.7814637855713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1479.9744243299435</v>
          </cell>
          <cell r="X170">
            <v>1493.9035953824607</v>
          </cell>
          <cell r="AD170">
            <v>1519.3243325533047</v>
          </cell>
          <cell r="AJ170">
            <v>1539.5216305794543</v>
          </cell>
          <cell r="AP170">
            <v>1485.1978634746372</v>
          </cell>
          <cell r="AV170">
            <v>1480.3226536062566</v>
          </cell>
          <cell r="BB170">
            <v>1516.1258079388972</v>
          </cell>
          <cell r="BH170">
            <v>1522.5881012239784</v>
          </cell>
          <cell r="BN170">
            <v>1586.1339851939488</v>
          </cell>
          <cell r="BT170">
            <v>1615.5733212704324</v>
          </cell>
          <cell r="BZ170">
            <v>1594.7503762407248</v>
          </cell>
          <cell r="CF170">
            <v>1569.6192356876288</v>
          </cell>
        </row>
        <row r="200">
          <cell r="R200">
            <v>1584.6936340330399</v>
          </cell>
          <cell r="X200">
            <v>1599.5978470592331</v>
          </cell>
          <cell r="AD200">
            <v>1626.7980358320362</v>
          </cell>
          <cell r="AJ200">
            <v>1648.4091447200162</v>
          </cell>
          <cell r="AP200">
            <v>1590.2827139178619</v>
          </cell>
          <cell r="AV200">
            <v>1585.0662393586947</v>
          </cell>
          <cell r="BB200">
            <v>1623.4206144946199</v>
          </cell>
          <cell r="BH200">
            <v>1630.3352683096568</v>
          </cell>
          <cell r="BN200">
            <v>1698.3293641575253</v>
          </cell>
          <cell r="BT200">
            <v>1729.8294537593627</v>
          </cell>
          <cell r="BZ200">
            <v>1707.5489025775755</v>
          </cell>
          <cell r="CF200">
            <v>1680.658582185763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653.53931255150485</v>
          </cell>
          <cell r="X170">
            <v>650.04941181997935</v>
          </cell>
          <cell r="AD170">
            <v>653.98145041521184</v>
          </cell>
          <cell r="AJ170">
            <v>678.40261504991759</v>
          </cell>
          <cell r="AP170">
            <v>663.69803055238822</v>
          </cell>
          <cell r="AV170">
            <v>750.76656808227165</v>
          </cell>
          <cell r="BB170">
            <v>716.77246402376875</v>
          </cell>
          <cell r="BH170">
            <v>1008.4613216042627</v>
          </cell>
          <cell r="BN170">
            <v>907.85714264251476</v>
          </cell>
          <cell r="BT170">
            <v>661.9073241477862</v>
          </cell>
          <cell r="BZ170">
            <v>653.03162478059858</v>
          </cell>
          <cell r="CF170">
            <v>664.47567625720569</v>
          </cell>
        </row>
        <row r="200">
          <cell r="R200">
            <v>700.40806443011024</v>
          </cell>
          <cell r="X200">
            <v>696.67387064737795</v>
          </cell>
          <cell r="AD200">
            <v>700.88115194427667</v>
          </cell>
          <cell r="AJ200">
            <v>727.01179810341182</v>
          </cell>
          <cell r="AP200">
            <v>711.2778926910554</v>
          </cell>
          <cell r="AV200">
            <v>804.44122784803074</v>
          </cell>
          <cell r="BB200">
            <v>768.11253650543267</v>
          </cell>
          <cell r="BH200">
            <v>1080.2196141165612</v>
          </cell>
          <cell r="BN200">
            <v>972.57314262749094</v>
          </cell>
          <cell r="BT200">
            <v>709.40683683813131</v>
          </cell>
          <cell r="BZ200">
            <v>699.90983851524061</v>
          </cell>
          <cell r="CF200">
            <v>712.15497359521021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688.05407695205599</v>
          </cell>
          <cell r="X170">
            <v>684.17571637753417</v>
          </cell>
          <cell r="AD170">
            <v>676.94220245937981</v>
          </cell>
          <cell r="AJ170">
            <v>676.1904978292481</v>
          </cell>
          <cell r="AP170">
            <v>629.16026051810297</v>
          </cell>
          <cell r="AV170">
            <v>714.72884355745191</v>
          </cell>
          <cell r="BB170">
            <v>664.11382884340628</v>
          </cell>
          <cell r="BH170">
            <v>961.64103351512972</v>
          </cell>
          <cell r="BN170">
            <v>880.49945034590871</v>
          </cell>
          <cell r="BT170">
            <v>700.7094746538279</v>
          </cell>
          <cell r="BZ170">
            <v>701.11773526046841</v>
          </cell>
          <cell r="CF170">
            <v>710.73827284718129</v>
          </cell>
        </row>
        <row r="200">
          <cell r="R200">
            <v>737.33886233869998</v>
          </cell>
          <cell r="X200">
            <v>733.18901652396164</v>
          </cell>
          <cell r="AD200">
            <v>725.44915663153643</v>
          </cell>
          <cell r="AJ200">
            <v>724.64483267729554</v>
          </cell>
          <cell r="AP200">
            <v>674.3224787543702</v>
          </cell>
          <cell r="AV200">
            <v>765.88086260647356</v>
          </cell>
          <cell r="BB200">
            <v>711.76779686244481</v>
          </cell>
          <cell r="BH200">
            <v>1030.1219058611889</v>
          </cell>
          <cell r="BN200">
            <v>943.30041187012239</v>
          </cell>
          <cell r="BT200">
            <v>750.92513787959592</v>
          </cell>
          <cell r="BZ200">
            <v>751.36197672870128</v>
          </cell>
          <cell r="CF200">
            <v>761.65595194648404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225">
          <cell r="R225">
            <v>857.6070127039161</v>
          </cell>
          <cell r="X225">
            <v>858.40140398763174</v>
          </cell>
          <cell r="AD225">
            <v>779.63119504154542</v>
          </cell>
          <cell r="AJ225">
            <v>871.06635405252428</v>
          </cell>
          <cell r="AP225">
            <v>1279.5196488977865</v>
          </cell>
          <cell r="AV225">
            <v>1289.021257640657</v>
          </cell>
          <cell r="BB225">
            <v>1324.1731041931962</v>
          </cell>
          <cell r="BH225">
            <v>1333.2014824448429</v>
          </cell>
          <cell r="BN225">
            <v>1279.7007534366621</v>
          </cell>
          <cell r="BT225">
            <v>955.17329866421028</v>
          </cell>
          <cell r="BZ225">
            <v>815.66668509113674</v>
          </cell>
          <cell r="CF225">
            <v>976.63700216036216</v>
          </cell>
        </row>
        <row r="265">
          <cell r="R265">
            <v>918.76050359319026</v>
          </cell>
          <cell r="X265">
            <v>919.61050226676605</v>
          </cell>
          <cell r="AD265">
            <v>835.32637869445364</v>
          </cell>
          <cell r="AJ265">
            <v>933.16199883620106</v>
          </cell>
          <cell r="AP265">
            <v>1370.2070243206317</v>
          </cell>
          <cell r="AV265">
            <v>1380.3737456755032</v>
          </cell>
          <cell r="BB265">
            <v>1418.0312214867199</v>
          </cell>
          <cell r="BH265">
            <v>1427.6915862159819</v>
          </cell>
          <cell r="BN265">
            <v>1370.4458061772284</v>
          </cell>
          <cell r="BT265">
            <v>1023.2014295707052</v>
          </cell>
          <cell r="BZ265">
            <v>873.92935304751643</v>
          </cell>
          <cell r="CF265">
            <v>1046.1675923115874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699.55204659417495</v>
          </cell>
          <cell r="X170">
            <v>684.00004456650208</v>
          </cell>
          <cell r="AD170">
            <v>641.5351539278447</v>
          </cell>
          <cell r="AJ170">
            <v>672.94548491946466</v>
          </cell>
          <cell r="AP170">
            <v>1076.0098632441586</v>
          </cell>
          <cell r="AV170">
            <v>1058.1400199833843</v>
          </cell>
          <cell r="BB170">
            <v>1098.6762209065457</v>
          </cell>
          <cell r="BH170">
            <v>1125.3179778221042</v>
          </cell>
          <cell r="BN170">
            <v>1117.775988112591</v>
          </cell>
          <cell r="BT170">
            <v>718.3740510757525</v>
          </cell>
          <cell r="BZ170">
            <v>662.99126885847829</v>
          </cell>
          <cell r="CF170">
            <v>820.14851904171542</v>
          </cell>
        </row>
        <row r="200">
          <cell r="R200">
            <v>749.64168985576725</v>
          </cell>
          <cell r="X200">
            <v>733.00104768615722</v>
          </cell>
          <cell r="AD200">
            <v>687.56361470279387</v>
          </cell>
          <cell r="AJ200">
            <v>721.1726688638272</v>
          </cell>
          <cell r="AP200">
            <v>1152.4515536712499</v>
          </cell>
          <cell r="AV200">
            <v>1133.3308213822213</v>
          </cell>
          <cell r="BB200">
            <v>1176.749556370004</v>
          </cell>
          <cell r="BH200">
            <v>1205.2562362696515</v>
          </cell>
          <cell r="BN200">
            <v>1197.1863072804724</v>
          </cell>
          <cell r="BT200">
            <v>769.8262346510553</v>
          </cell>
          <cell r="BZ200">
            <v>710.56665767857191</v>
          </cell>
          <cell r="CF200">
            <v>878.72491537463566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819.29814147498575</v>
          </cell>
          <cell r="X170">
            <v>811.40266562295903</v>
          </cell>
          <cell r="AD170">
            <v>842.19024222511132</v>
          </cell>
          <cell r="AJ170">
            <v>0</v>
          </cell>
          <cell r="AP170">
            <v>1057.7962317140057</v>
          </cell>
          <cell r="AV170">
            <v>1085.8860721440726</v>
          </cell>
          <cell r="BB170">
            <v>1120.5441326674672</v>
          </cell>
          <cell r="BH170">
            <v>1105.9137436812223</v>
          </cell>
          <cell r="BN170">
            <v>974.37630794350002</v>
          </cell>
          <cell r="BT170">
            <v>971.92661666393235</v>
          </cell>
          <cell r="BZ170">
            <v>837.91096046900532</v>
          </cell>
          <cell r="CF170">
            <v>851.38845177110431</v>
          </cell>
        </row>
        <row r="200">
          <cell r="R200">
            <v>877.77001137823481</v>
          </cell>
          <cell r="X200">
            <v>869.32185221656619</v>
          </cell>
          <cell r="AD200">
            <v>902.26455918086913</v>
          </cell>
          <cell r="AJ200">
            <v>1129.1745836556242</v>
          </cell>
          <cell r="AP200">
            <v>1132.9629679339862</v>
          </cell>
          <cell r="AV200">
            <v>1163.0190971941579</v>
          </cell>
          <cell r="BB200">
            <v>1200.1482219541899</v>
          </cell>
          <cell r="BH200">
            <v>1184.4937057389079</v>
          </cell>
          <cell r="BN200">
            <v>1043.7486494995451</v>
          </cell>
          <cell r="BT200">
            <v>1041.1274798304075</v>
          </cell>
          <cell r="BZ200">
            <v>897.7307277018358</v>
          </cell>
          <cell r="CF200">
            <v>912.15164339508169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781.18201213881719</v>
          </cell>
          <cell r="X170">
            <v>805.08033248585571</v>
          </cell>
          <cell r="AD170">
            <v>824.96053556864081</v>
          </cell>
          <cell r="AJ170">
            <v>817.79756421270486</v>
          </cell>
          <cell r="AP170">
            <v>921.79122490104874</v>
          </cell>
          <cell r="AV170">
            <v>883.49111711926116</v>
          </cell>
          <cell r="BB170">
            <v>941.66150493293912</v>
          </cell>
          <cell r="BH170">
            <v>933.99226208444531</v>
          </cell>
          <cell r="BN170">
            <v>0</v>
          </cell>
          <cell r="BT170">
            <v>821.20894393663104</v>
          </cell>
          <cell r="BZ170">
            <v>787.23611373413621</v>
          </cell>
          <cell r="CF170">
            <v>800.9506694341577</v>
          </cell>
        </row>
        <row r="200">
          <cell r="R200">
            <v>836.98575298853439</v>
          </cell>
          <cell r="X200">
            <v>862.55695575986567</v>
          </cell>
          <cell r="AD200">
            <v>883.82877305844568</v>
          </cell>
          <cell r="AJ200">
            <v>876.16439370759417</v>
          </cell>
          <cell r="AP200">
            <v>987.43761064412217</v>
          </cell>
          <cell r="AV200">
            <v>946.45649531760944</v>
          </cell>
          <cell r="BB200">
            <v>1008.743810278245</v>
          </cell>
          <cell r="BH200">
            <v>1000.5377204303566</v>
          </cell>
          <cell r="BN200">
            <v>976.93520788622698</v>
          </cell>
          <cell r="BT200">
            <v>879.85957001219538</v>
          </cell>
          <cell r="BZ200">
            <v>843.50864169552585</v>
          </cell>
          <cell r="CF200">
            <v>858.18321629454886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794.68442922807026</v>
          </cell>
          <cell r="X170">
            <v>803.27066735769984</v>
          </cell>
          <cell r="AD170">
            <v>817.55938203677147</v>
          </cell>
          <cell r="AJ170">
            <v>813.48263323596711</v>
          </cell>
          <cell r="AP170">
            <v>911.03868028391821</v>
          </cell>
          <cell r="AV170">
            <v>887.15958825588177</v>
          </cell>
          <cell r="BB170">
            <v>943.18819964244449</v>
          </cell>
          <cell r="BH170">
            <v>927.64239864496551</v>
          </cell>
          <cell r="BN170">
            <v>875.75365201684986</v>
          </cell>
          <cell r="BT170">
            <v>819.14160175858228</v>
          </cell>
          <cell r="BZ170">
            <v>787.46718064643198</v>
          </cell>
          <cell r="CF170">
            <v>804.40540086423573</v>
          </cell>
        </row>
        <row r="200">
          <cell r="R200">
            <v>851.43333927403523</v>
          </cell>
          <cell r="X200">
            <v>860.62061407273882</v>
          </cell>
          <cell r="AD200">
            <v>875.90953877934555</v>
          </cell>
          <cell r="AJ200">
            <v>871.54741756248484</v>
          </cell>
          <cell r="AP200">
            <v>975.93238790379257</v>
          </cell>
          <cell r="AV200">
            <v>950.38175943379349</v>
          </cell>
          <cell r="BB200">
            <v>1010.3773736174157</v>
          </cell>
          <cell r="BH200">
            <v>993.74336655011325</v>
          </cell>
          <cell r="BN200">
            <v>938.2224076580294</v>
          </cell>
          <cell r="BT200">
            <v>877.64751388168315</v>
          </cell>
          <cell r="BZ200">
            <v>843.75588329168238</v>
          </cell>
          <cell r="CF200">
            <v>861.87977892473236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776.53515059411404</v>
          </cell>
          <cell r="X170">
            <v>803.27066735769984</v>
          </cell>
          <cell r="AD170">
            <v>817.55938203677147</v>
          </cell>
          <cell r="AJ170">
            <v>813.48263323596711</v>
          </cell>
          <cell r="AP170">
            <v>911.03868028391821</v>
          </cell>
          <cell r="AV170">
            <v>890.50686117768043</v>
          </cell>
          <cell r="BB170">
            <v>940.79264647203638</v>
          </cell>
          <cell r="BH170">
            <v>927.64239864496551</v>
          </cell>
          <cell r="BN170">
            <v>877.40327621989775</v>
          </cell>
          <cell r="BT170">
            <v>816.94758373766967</v>
          </cell>
          <cell r="BZ170">
            <v>787.46718064643198</v>
          </cell>
          <cell r="CF170">
            <v>806.69215810226285</v>
          </cell>
        </row>
        <row r="200">
          <cell r="R200">
            <v>832.01361113570204</v>
          </cell>
          <cell r="X200">
            <v>860.62061407273882</v>
          </cell>
          <cell r="AD200">
            <v>875.90953877934555</v>
          </cell>
          <cell r="AJ200">
            <v>871.54741756248484</v>
          </cell>
          <cell r="AP200">
            <v>975.93238790379257</v>
          </cell>
          <cell r="AV200">
            <v>953.96334146011804</v>
          </cell>
          <cell r="BB200">
            <v>1007.8141317250791</v>
          </cell>
          <cell r="BH200">
            <v>993.74336655011325</v>
          </cell>
          <cell r="BN200">
            <v>939.98750555529068</v>
          </cell>
          <cell r="BT200">
            <v>875.2999145993067</v>
          </cell>
          <cell r="BZ200">
            <v>843.75588329168238</v>
          </cell>
          <cell r="CF200">
            <v>864.32660916942132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709.64623424467482</v>
          </cell>
          <cell r="X170">
            <v>669.66274417880584</v>
          </cell>
          <cell r="AD170">
            <v>788.21920929244118</v>
          </cell>
          <cell r="AJ170">
            <v>671.23562821756013</v>
          </cell>
          <cell r="AP170">
            <v>854.19867574706382</v>
          </cell>
          <cell r="AV170">
            <v>985.1266822965365</v>
          </cell>
          <cell r="BB170">
            <v>1045.0538034491847</v>
          </cell>
          <cell r="BH170">
            <v>971.66215391852973</v>
          </cell>
          <cell r="BN170">
            <v>977.62464278795971</v>
          </cell>
          <cell r="BT170">
            <v>804.1969725588126</v>
          </cell>
          <cell r="BZ170">
            <v>759.2766625209124</v>
          </cell>
          <cell r="CF170">
            <v>747.69439608753089</v>
          </cell>
        </row>
        <row r="200">
          <cell r="R200">
            <v>760.44247064180206</v>
          </cell>
          <cell r="X200">
            <v>717.66013627132224</v>
          </cell>
          <cell r="AD200">
            <v>844.51555394291211</v>
          </cell>
          <cell r="AJ200">
            <v>719.34312219278934</v>
          </cell>
          <cell r="AP200">
            <v>915.11358304935834</v>
          </cell>
          <cell r="AV200">
            <v>1055.2065500572942</v>
          </cell>
          <cell r="BB200">
            <v>1119.3735696906276</v>
          </cell>
          <cell r="BH200">
            <v>1040.8445046928268</v>
          </cell>
          <cell r="BN200">
            <v>1047.2243677831168</v>
          </cell>
          <cell r="BT200">
            <v>861.65676063792955</v>
          </cell>
          <cell r="BZ200">
            <v>813.59202889737639</v>
          </cell>
          <cell r="CF200">
            <v>801.19900381365812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608.25340987089442</v>
          </cell>
          <cell r="X170">
            <v>603.93541632463382</v>
          </cell>
          <cell r="AD170">
            <v>594.72940549810642</v>
          </cell>
          <cell r="AJ170">
            <v>579.75419092533741</v>
          </cell>
          <cell r="AP170">
            <v>777.92946130811436</v>
          </cell>
          <cell r="AV170">
            <v>934.81625192744855</v>
          </cell>
          <cell r="BB170">
            <v>974.49144482389363</v>
          </cell>
          <cell r="BH170">
            <v>973.61452848809984</v>
          </cell>
          <cell r="BN170">
            <v>801.99463839897794</v>
          </cell>
          <cell r="BT170">
            <v>605.44950878649365</v>
          </cell>
          <cell r="BZ170">
            <v>590.70139462913733</v>
          </cell>
          <cell r="CF170">
            <v>626.97883557419061</v>
          </cell>
        </row>
        <row r="200">
          <cell r="R200">
            <v>651.95214856185703</v>
          </cell>
          <cell r="X200">
            <v>647.33189546735821</v>
          </cell>
          <cell r="AD200">
            <v>637.48146388297391</v>
          </cell>
          <cell r="AJ200">
            <v>621.45798429011109</v>
          </cell>
          <cell r="AP200">
            <v>833.50552359968242</v>
          </cell>
          <cell r="AV200">
            <v>1001.37438956237</v>
          </cell>
          <cell r="BB200">
            <v>1043.8718459615661</v>
          </cell>
          <cell r="BH200">
            <v>1042.9335454822669</v>
          </cell>
          <cell r="BN200">
            <v>859.30026308690651</v>
          </cell>
          <cell r="BT200">
            <v>648.9969744015483</v>
          </cell>
          <cell r="BZ200">
            <v>633.21649225317708</v>
          </cell>
          <cell r="CF200">
            <v>672.03335406438407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716.62704248207513</v>
          </cell>
          <cell r="X170">
            <v>743.11062716324886</v>
          </cell>
          <cell r="AD170">
            <v>768.90328125740621</v>
          </cell>
          <cell r="AJ170">
            <v>860.79728587661543</v>
          </cell>
          <cell r="AP170">
            <v>1023.0203619488163</v>
          </cell>
          <cell r="AV170">
            <v>1122.7347497707271</v>
          </cell>
          <cell r="BB170">
            <v>1157.9067681424644</v>
          </cell>
          <cell r="BH170">
            <v>1146.8501742088579</v>
          </cell>
          <cell r="BN170">
            <v>1111.9418618304783</v>
          </cell>
          <cell r="BT170">
            <v>789.68585624667367</v>
          </cell>
          <cell r="BZ170">
            <v>747.59923682291299</v>
          </cell>
          <cell r="CF170">
            <v>748.70938368685552</v>
          </cell>
        </row>
        <row r="200">
          <cell r="R200">
            <v>767.91193545582041</v>
          </cell>
          <cell r="X200">
            <v>796.24937106467632</v>
          </cell>
          <cell r="AD200">
            <v>823.84751094542469</v>
          </cell>
          <cell r="AJ200">
            <v>922.17409588797852</v>
          </cell>
          <cell r="AP200">
            <v>1095.7527872852336</v>
          </cell>
          <cell r="AV200">
            <v>1202.4471822546782</v>
          </cell>
          <cell r="BB200">
            <v>1240.1262419124369</v>
          </cell>
          <cell r="BH200">
            <v>1228.2956864034779</v>
          </cell>
          <cell r="BN200">
            <v>1190.9437921586118</v>
          </cell>
          <cell r="BT200">
            <v>846.12986618394098</v>
          </cell>
          <cell r="BZ200">
            <v>801.097183400517</v>
          </cell>
          <cell r="CF200">
            <v>802.28504054493555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575.45627664603933</v>
          </cell>
          <cell r="X170">
            <v>577.49928343381293</v>
          </cell>
          <cell r="AD170">
            <v>571.15206279951303</v>
          </cell>
          <cell r="AJ170">
            <v>561.53555568394688</v>
          </cell>
          <cell r="AP170">
            <v>556.04256323703191</v>
          </cell>
          <cell r="AV170">
            <v>551.56851328905498</v>
          </cell>
          <cell r="BB170">
            <v>570.32573869046757</v>
          </cell>
          <cell r="BH170">
            <v>572.46646791685237</v>
          </cell>
          <cell r="BN170">
            <v>580.02084930097294</v>
          </cell>
          <cell r="BT170">
            <v>583.81943225278701</v>
          </cell>
          <cell r="BZ170">
            <v>583.78727893213841</v>
          </cell>
          <cell r="CF170">
            <v>590.71791508476588</v>
          </cell>
        </row>
        <row r="200">
          <cell r="R200">
            <v>616.85921601126211</v>
          </cell>
          <cell r="X200">
            <v>619.04523327417985</v>
          </cell>
          <cell r="AD200">
            <v>612.25370719547891</v>
          </cell>
          <cell r="AJ200">
            <v>601.96404458182315</v>
          </cell>
          <cell r="AP200">
            <v>596.08654266362419</v>
          </cell>
          <cell r="AV200">
            <v>591.29930921928883</v>
          </cell>
          <cell r="BB200">
            <v>611.41454039880034</v>
          </cell>
          <cell r="BH200">
            <v>613.70512067103209</v>
          </cell>
          <cell r="BN200">
            <v>621.78830875204119</v>
          </cell>
          <cell r="BT200">
            <v>625.85279251048223</v>
          </cell>
          <cell r="BZ200">
            <v>625.81838845738821</v>
          </cell>
          <cell r="CF200">
            <v>633.23416914069958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574.74730720448906</v>
          </cell>
          <cell r="X170">
            <v>582.30168828844046</v>
          </cell>
          <cell r="AD170">
            <v>569.03887579419631</v>
          </cell>
          <cell r="AJ170">
            <v>566.47068468648774</v>
          </cell>
          <cell r="AP170">
            <v>560.93205671476835</v>
          </cell>
          <cell r="AV170">
            <v>554.91834681258899</v>
          </cell>
          <cell r="BB170">
            <v>570.51812840355683</v>
          </cell>
          <cell r="BH170">
            <v>571.27638759106833</v>
          </cell>
          <cell r="BN170">
            <v>582.09815427737067</v>
          </cell>
          <cell r="BT170">
            <v>587.19797660783479</v>
          </cell>
          <cell r="BZ170">
            <v>593.34207368106001</v>
          </cell>
          <cell r="CF170">
            <v>597.71490281538127</v>
          </cell>
        </row>
        <row r="200">
          <cell r="R200">
            <v>616.10061870880327</v>
          </cell>
          <cell r="X200">
            <v>624.18380646863136</v>
          </cell>
          <cell r="AD200">
            <v>609.99259709979003</v>
          </cell>
          <cell r="AJ200">
            <v>607.24463261454196</v>
          </cell>
          <cell r="AP200">
            <v>601.31830068480213</v>
          </cell>
          <cell r="AV200">
            <v>594.88363108947021</v>
          </cell>
          <cell r="BB200">
            <v>611.62039739180591</v>
          </cell>
          <cell r="BH200">
            <v>612.43173472244325</v>
          </cell>
          <cell r="BN200">
            <v>624.01102507678672</v>
          </cell>
          <cell r="BT200">
            <v>629.46783497038336</v>
          </cell>
          <cell r="BZ200">
            <v>636.04201883873429</v>
          </cell>
          <cell r="CF200">
            <v>640.72094601245806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571.85626749059816</v>
          </cell>
          <cell r="X170">
            <v>569.47125276683016</v>
          </cell>
          <cell r="AD170">
            <v>566.50286676987105</v>
          </cell>
          <cell r="AJ170">
            <v>563.66248362424017</v>
          </cell>
          <cell r="AP170">
            <v>557.75147537628709</v>
          </cell>
          <cell r="AV170">
            <v>549.29794969635327</v>
          </cell>
          <cell r="BB170">
            <v>565.6732657635639</v>
          </cell>
          <cell r="BH170">
            <v>571.16809621524158</v>
          </cell>
          <cell r="BN170">
            <v>581.42007279303323</v>
          </cell>
          <cell r="BT170">
            <v>586.50350674160927</v>
          </cell>
          <cell r="BZ170">
            <v>593.15591191038629</v>
          </cell>
          <cell r="CF170">
            <v>597.61132007828485</v>
          </cell>
        </row>
        <row r="200">
          <cell r="R200">
            <v>613.00720621494008</v>
          </cell>
          <cell r="X200">
            <v>610.45524046050832</v>
          </cell>
          <cell r="AD200">
            <v>607.27906744376207</v>
          </cell>
          <cell r="AJ200">
            <v>604.23985747793699</v>
          </cell>
          <cell r="AP200">
            <v>597.91507865262724</v>
          </cell>
          <cell r="AV200">
            <v>588.86980617509801</v>
          </cell>
          <cell r="BB200">
            <v>606.43639436701346</v>
          </cell>
          <cell r="BH200">
            <v>612.31586295030854</v>
          </cell>
          <cell r="BN200">
            <v>623.28547788854564</v>
          </cell>
          <cell r="BT200">
            <v>628.72475221352204</v>
          </cell>
          <cell r="BZ200">
            <v>635.84282574411338</v>
          </cell>
          <cell r="CF200">
            <v>640.61011248376485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C1"/>
    </sheetView>
  </sheetViews>
  <sheetFormatPr defaultRowHeight="64.5" customHeight="1"/>
  <cols>
    <col min="1" max="3" width="41.7109375" style="1" customWidth="1"/>
    <col min="4" max="4" width="9.7109375" style="1" customWidth="1"/>
    <col min="5" max="249" width="9.140625" style="1"/>
    <col min="250" max="250" width="9.85546875" style="1" customWidth="1"/>
    <col min="251" max="259" width="9.140625" style="1"/>
    <col min="260" max="260" width="9.7109375" style="1" customWidth="1"/>
    <col min="261" max="505" width="9.140625" style="1"/>
    <col min="506" max="506" width="9.85546875" style="1" customWidth="1"/>
    <col min="507" max="515" width="9.140625" style="1"/>
    <col min="516" max="516" width="9.7109375" style="1" customWidth="1"/>
    <col min="517" max="761" width="9.140625" style="1"/>
    <col min="762" max="762" width="9.85546875" style="1" customWidth="1"/>
    <col min="763" max="771" width="9.140625" style="1"/>
    <col min="772" max="772" width="9.7109375" style="1" customWidth="1"/>
    <col min="773" max="1017" width="9.140625" style="1"/>
    <col min="1018" max="1018" width="9.85546875" style="1" customWidth="1"/>
    <col min="1019" max="1027" width="9.140625" style="1"/>
    <col min="1028" max="1028" width="9.7109375" style="1" customWidth="1"/>
    <col min="1029" max="1273" width="9.140625" style="1"/>
    <col min="1274" max="1274" width="9.85546875" style="1" customWidth="1"/>
    <col min="1275" max="1283" width="9.140625" style="1"/>
    <col min="1284" max="1284" width="9.7109375" style="1" customWidth="1"/>
    <col min="1285" max="1529" width="9.140625" style="1"/>
    <col min="1530" max="1530" width="9.85546875" style="1" customWidth="1"/>
    <col min="1531" max="1539" width="9.140625" style="1"/>
    <col min="1540" max="1540" width="9.7109375" style="1" customWidth="1"/>
    <col min="1541" max="1785" width="9.140625" style="1"/>
    <col min="1786" max="1786" width="9.85546875" style="1" customWidth="1"/>
    <col min="1787" max="1795" width="9.140625" style="1"/>
    <col min="1796" max="1796" width="9.7109375" style="1" customWidth="1"/>
    <col min="1797" max="2041" width="9.140625" style="1"/>
    <col min="2042" max="2042" width="9.85546875" style="1" customWidth="1"/>
    <col min="2043" max="2051" width="9.140625" style="1"/>
    <col min="2052" max="2052" width="9.7109375" style="1" customWidth="1"/>
    <col min="2053" max="2297" width="9.140625" style="1"/>
    <col min="2298" max="2298" width="9.85546875" style="1" customWidth="1"/>
    <col min="2299" max="2307" width="9.140625" style="1"/>
    <col min="2308" max="2308" width="9.7109375" style="1" customWidth="1"/>
    <col min="2309" max="2553" width="9.140625" style="1"/>
    <col min="2554" max="2554" width="9.85546875" style="1" customWidth="1"/>
    <col min="2555" max="2563" width="9.140625" style="1"/>
    <col min="2564" max="2564" width="9.7109375" style="1" customWidth="1"/>
    <col min="2565" max="2809" width="9.140625" style="1"/>
    <col min="2810" max="2810" width="9.85546875" style="1" customWidth="1"/>
    <col min="2811" max="2819" width="9.140625" style="1"/>
    <col min="2820" max="2820" width="9.7109375" style="1" customWidth="1"/>
    <col min="2821" max="3065" width="9.140625" style="1"/>
    <col min="3066" max="3066" width="9.85546875" style="1" customWidth="1"/>
    <col min="3067" max="3075" width="9.140625" style="1"/>
    <col min="3076" max="3076" width="9.7109375" style="1" customWidth="1"/>
    <col min="3077" max="3321" width="9.140625" style="1"/>
    <col min="3322" max="3322" width="9.85546875" style="1" customWidth="1"/>
    <col min="3323" max="3331" width="9.140625" style="1"/>
    <col min="3332" max="3332" width="9.7109375" style="1" customWidth="1"/>
    <col min="3333" max="3577" width="9.140625" style="1"/>
    <col min="3578" max="3578" width="9.85546875" style="1" customWidth="1"/>
    <col min="3579" max="3587" width="9.140625" style="1"/>
    <col min="3588" max="3588" width="9.7109375" style="1" customWidth="1"/>
    <col min="3589" max="3833" width="9.140625" style="1"/>
    <col min="3834" max="3834" width="9.85546875" style="1" customWidth="1"/>
    <col min="3835" max="3843" width="9.140625" style="1"/>
    <col min="3844" max="3844" width="9.7109375" style="1" customWidth="1"/>
    <col min="3845" max="4089" width="9.140625" style="1"/>
    <col min="4090" max="4090" width="9.85546875" style="1" customWidth="1"/>
    <col min="4091" max="4099" width="9.140625" style="1"/>
    <col min="4100" max="4100" width="9.7109375" style="1" customWidth="1"/>
    <col min="4101" max="4345" width="9.140625" style="1"/>
    <col min="4346" max="4346" width="9.85546875" style="1" customWidth="1"/>
    <col min="4347" max="4355" width="9.140625" style="1"/>
    <col min="4356" max="4356" width="9.7109375" style="1" customWidth="1"/>
    <col min="4357" max="4601" width="9.140625" style="1"/>
    <col min="4602" max="4602" width="9.85546875" style="1" customWidth="1"/>
    <col min="4603" max="4611" width="9.140625" style="1"/>
    <col min="4612" max="4612" width="9.7109375" style="1" customWidth="1"/>
    <col min="4613" max="4857" width="9.140625" style="1"/>
    <col min="4858" max="4858" width="9.85546875" style="1" customWidth="1"/>
    <col min="4859" max="4867" width="9.140625" style="1"/>
    <col min="4868" max="4868" width="9.7109375" style="1" customWidth="1"/>
    <col min="4869" max="5113" width="9.140625" style="1"/>
    <col min="5114" max="5114" width="9.85546875" style="1" customWidth="1"/>
    <col min="5115" max="5123" width="9.140625" style="1"/>
    <col min="5124" max="5124" width="9.7109375" style="1" customWidth="1"/>
    <col min="5125" max="5369" width="9.140625" style="1"/>
    <col min="5370" max="5370" width="9.85546875" style="1" customWidth="1"/>
    <col min="5371" max="5379" width="9.140625" style="1"/>
    <col min="5380" max="5380" width="9.7109375" style="1" customWidth="1"/>
    <col min="5381" max="5625" width="9.140625" style="1"/>
    <col min="5626" max="5626" width="9.85546875" style="1" customWidth="1"/>
    <col min="5627" max="5635" width="9.140625" style="1"/>
    <col min="5636" max="5636" width="9.7109375" style="1" customWidth="1"/>
    <col min="5637" max="5881" width="9.140625" style="1"/>
    <col min="5882" max="5882" width="9.85546875" style="1" customWidth="1"/>
    <col min="5883" max="5891" width="9.140625" style="1"/>
    <col min="5892" max="5892" width="9.7109375" style="1" customWidth="1"/>
    <col min="5893" max="6137" width="9.140625" style="1"/>
    <col min="6138" max="6138" width="9.85546875" style="1" customWidth="1"/>
    <col min="6139" max="6147" width="9.140625" style="1"/>
    <col min="6148" max="6148" width="9.7109375" style="1" customWidth="1"/>
    <col min="6149" max="6393" width="9.140625" style="1"/>
    <col min="6394" max="6394" width="9.85546875" style="1" customWidth="1"/>
    <col min="6395" max="6403" width="9.140625" style="1"/>
    <col min="6404" max="6404" width="9.7109375" style="1" customWidth="1"/>
    <col min="6405" max="6649" width="9.140625" style="1"/>
    <col min="6650" max="6650" width="9.85546875" style="1" customWidth="1"/>
    <col min="6651" max="6659" width="9.140625" style="1"/>
    <col min="6660" max="6660" width="9.7109375" style="1" customWidth="1"/>
    <col min="6661" max="6905" width="9.140625" style="1"/>
    <col min="6906" max="6906" width="9.85546875" style="1" customWidth="1"/>
    <col min="6907" max="6915" width="9.140625" style="1"/>
    <col min="6916" max="6916" width="9.7109375" style="1" customWidth="1"/>
    <col min="6917" max="7161" width="9.140625" style="1"/>
    <col min="7162" max="7162" width="9.85546875" style="1" customWidth="1"/>
    <col min="7163" max="7171" width="9.140625" style="1"/>
    <col min="7172" max="7172" width="9.7109375" style="1" customWidth="1"/>
    <col min="7173" max="7417" width="9.140625" style="1"/>
    <col min="7418" max="7418" width="9.85546875" style="1" customWidth="1"/>
    <col min="7419" max="7427" width="9.140625" style="1"/>
    <col min="7428" max="7428" width="9.7109375" style="1" customWidth="1"/>
    <col min="7429" max="7673" width="9.140625" style="1"/>
    <col min="7674" max="7674" width="9.85546875" style="1" customWidth="1"/>
    <col min="7675" max="7683" width="9.140625" style="1"/>
    <col min="7684" max="7684" width="9.7109375" style="1" customWidth="1"/>
    <col min="7685" max="7929" width="9.140625" style="1"/>
    <col min="7930" max="7930" width="9.85546875" style="1" customWidth="1"/>
    <col min="7931" max="7939" width="9.140625" style="1"/>
    <col min="7940" max="7940" width="9.7109375" style="1" customWidth="1"/>
    <col min="7941" max="8185" width="9.140625" style="1"/>
    <col min="8186" max="8186" width="9.85546875" style="1" customWidth="1"/>
    <col min="8187" max="8195" width="9.140625" style="1"/>
    <col min="8196" max="8196" width="9.7109375" style="1" customWidth="1"/>
    <col min="8197" max="8441" width="9.140625" style="1"/>
    <col min="8442" max="8442" width="9.85546875" style="1" customWidth="1"/>
    <col min="8443" max="8451" width="9.140625" style="1"/>
    <col min="8452" max="8452" width="9.7109375" style="1" customWidth="1"/>
    <col min="8453" max="8697" width="9.140625" style="1"/>
    <col min="8698" max="8698" width="9.85546875" style="1" customWidth="1"/>
    <col min="8699" max="8707" width="9.140625" style="1"/>
    <col min="8708" max="8708" width="9.7109375" style="1" customWidth="1"/>
    <col min="8709" max="8953" width="9.140625" style="1"/>
    <col min="8954" max="8954" width="9.85546875" style="1" customWidth="1"/>
    <col min="8955" max="8963" width="9.140625" style="1"/>
    <col min="8964" max="8964" width="9.7109375" style="1" customWidth="1"/>
    <col min="8965" max="9209" width="9.140625" style="1"/>
    <col min="9210" max="9210" width="9.85546875" style="1" customWidth="1"/>
    <col min="9211" max="9219" width="9.140625" style="1"/>
    <col min="9220" max="9220" width="9.7109375" style="1" customWidth="1"/>
    <col min="9221" max="9465" width="9.140625" style="1"/>
    <col min="9466" max="9466" width="9.85546875" style="1" customWidth="1"/>
    <col min="9467" max="9475" width="9.140625" style="1"/>
    <col min="9476" max="9476" width="9.7109375" style="1" customWidth="1"/>
    <col min="9477" max="9721" width="9.140625" style="1"/>
    <col min="9722" max="9722" width="9.85546875" style="1" customWidth="1"/>
    <col min="9723" max="9731" width="9.140625" style="1"/>
    <col min="9732" max="9732" width="9.7109375" style="1" customWidth="1"/>
    <col min="9733" max="9977" width="9.140625" style="1"/>
    <col min="9978" max="9978" width="9.85546875" style="1" customWidth="1"/>
    <col min="9979" max="9987" width="9.140625" style="1"/>
    <col min="9988" max="9988" width="9.7109375" style="1" customWidth="1"/>
    <col min="9989" max="10233" width="9.140625" style="1"/>
    <col min="10234" max="10234" width="9.85546875" style="1" customWidth="1"/>
    <col min="10235" max="10243" width="9.140625" style="1"/>
    <col min="10244" max="10244" width="9.7109375" style="1" customWidth="1"/>
    <col min="10245" max="10489" width="9.140625" style="1"/>
    <col min="10490" max="10490" width="9.85546875" style="1" customWidth="1"/>
    <col min="10491" max="10499" width="9.140625" style="1"/>
    <col min="10500" max="10500" width="9.7109375" style="1" customWidth="1"/>
    <col min="10501" max="10745" width="9.140625" style="1"/>
    <col min="10746" max="10746" width="9.85546875" style="1" customWidth="1"/>
    <col min="10747" max="10755" width="9.140625" style="1"/>
    <col min="10756" max="10756" width="9.7109375" style="1" customWidth="1"/>
    <col min="10757" max="11001" width="9.140625" style="1"/>
    <col min="11002" max="11002" width="9.85546875" style="1" customWidth="1"/>
    <col min="11003" max="11011" width="9.140625" style="1"/>
    <col min="11012" max="11012" width="9.7109375" style="1" customWidth="1"/>
    <col min="11013" max="11257" width="9.140625" style="1"/>
    <col min="11258" max="11258" width="9.85546875" style="1" customWidth="1"/>
    <col min="11259" max="11267" width="9.140625" style="1"/>
    <col min="11268" max="11268" width="9.7109375" style="1" customWidth="1"/>
    <col min="11269" max="11513" width="9.140625" style="1"/>
    <col min="11514" max="11514" width="9.85546875" style="1" customWidth="1"/>
    <col min="11515" max="11523" width="9.140625" style="1"/>
    <col min="11524" max="11524" width="9.7109375" style="1" customWidth="1"/>
    <col min="11525" max="11769" width="9.140625" style="1"/>
    <col min="11770" max="11770" width="9.85546875" style="1" customWidth="1"/>
    <col min="11771" max="11779" width="9.140625" style="1"/>
    <col min="11780" max="11780" width="9.7109375" style="1" customWidth="1"/>
    <col min="11781" max="12025" width="9.140625" style="1"/>
    <col min="12026" max="12026" width="9.85546875" style="1" customWidth="1"/>
    <col min="12027" max="12035" width="9.140625" style="1"/>
    <col min="12036" max="12036" width="9.7109375" style="1" customWidth="1"/>
    <col min="12037" max="12281" width="9.140625" style="1"/>
    <col min="12282" max="12282" width="9.85546875" style="1" customWidth="1"/>
    <col min="12283" max="12291" width="9.140625" style="1"/>
    <col min="12292" max="12292" width="9.7109375" style="1" customWidth="1"/>
    <col min="12293" max="12537" width="9.140625" style="1"/>
    <col min="12538" max="12538" width="9.85546875" style="1" customWidth="1"/>
    <col min="12539" max="12547" width="9.140625" style="1"/>
    <col min="12548" max="12548" width="9.7109375" style="1" customWidth="1"/>
    <col min="12549" max="12793" width="9.140625" style="1"/>
    <col min="12794" max="12794" width="9.85546875" style="1" customWidth="1"/>
    <col min="12795" max="12803" width="9.140625" style="1"/>
    <col min="12804" max="12804" width="9.7109375" style="1" customWidth="1"/>
    <col min="12805" max="13049" width="9.140625" style="1"/>
    <col min="13050" max="13050" width="9.85546875" style="1" customWidth="1"/>
    <col min="13051" max="13059" width="9.140625" style="1"/>
    <col min="13060" max="13060" width="9.7109375" style="1" customWidth="1"/>
    <col min="13061" max="13305" width="9.140625" style="1"/>
    <col min="13306" max="13306" width="9.85546875" style="1" customWidth="1"/>
    <col min="13307" max="13315" width="9.140625" style="1"/>
    <col min="13316" max="13316" width="9.7109375" style="1" customWidth="1"/>
    <col min="13317" max="13561" width="9.140625" style="1"/>
    <col min="13562" max="13562" width="9.85546875" style="1" customWidth="1"/>
    <col min="13563" max="13571" width="9.140625" style="1"/>
    <col min="13572" max="13572" width="9.7109375" style="1" customWidth="1"/>
    <col min="13573" max="13817" width="9.140625" style="1"/>
    <col min="13818" max="13818" width="9.85546875" style="1" customWidth="1"/>
    <col min="13819" max="13827" width="9.140625" style="1"/>
    <col min="13828" max="13828" width="9.7109375" style="1" customWidth="1"/>
    <col min="13829" max="14073" width="9.140625" style="1"/>
    <col min="14074" max="14074" width="9.85546875" style="1" customWidth="1"/>
    <col min="14075" max="14083" width="9.140625" style="1"/>
    <col min="14084" max="14084" width="9.7109375" style="1" customWidth="1"/>
    <col min="14085" max="14329" width="9.140625" style="1"/>
    <col min="14330" max="14330" width="9.85546875" style="1" customWidth="1"/>
    <col min="14331" max="14339" width="9.140625" style="1"/>
    <col min="14340" max="14340" width="9.7109375" style="1" customWidth="1"/>
    <col min="14341" max="14585" width="9.140625" style="1"/>
    <col min="14586" max="14586" width="9.85546875" style="1" customWidth="1"/>
    <col min="14587" max="14595" width="9.140625" style="1"/>
    <col min="14596" max="14596" width="9.7109375" style="1" customWidth="1"/>
    <col min="14597" max="14841" width="9.140625" style="1"/>
    <col min="14842" max="14842" width="9.85546875" style="1" customWidth="1"/>
    <col min="14843" max="14851" width="9.140625" style="1"/>
    <col min="14852" max="14852" width="9.7109375" style="1" customWidth="1"/>
    <col min="14853" max="15097" width="9.140625" style="1"/>
    <col min="15098" max="15098" width="9.85546875" style="1" customWidth="1"/>
    <col min="15099" max="15107" width="9.140625" style="1"/>
    <col min="15108" max="15108" width="9.7109375" style="1" customWidth="1"/>
    <col min="15109" max="15353" width="9.140625" style="1"/>
    <col min="15354" max="15354" width="9.85546875" style="1" customWidth="1"/>
    <col min="15355" max="15363" width="9.140625" style="1"/>
    <col min="15364" max="15364" width="9.7109375" style="1" customWidth="1"/>
    <col min="15365" max="15609" width="9.140625" style="1"/>
    <col min="15610" max="15610" width="9.85546875" style="1" customWidth="1"/>
    <col min="15611" max="15619" width="9.140625" style="1"/>
    <col min="15620" max="15620" width="9.7109375" style="1" customWidth="1"/>
    <col min="15621" max="15865" width="9.140625" style="1"/>
    <col min="15866" max="15866" width="9.85546875" style="1" customWidth="1"/>
    <col min="15867" max="15875" width="9.140625" style="1"/>
    <col min="15876" max="15876" width="9.7109375" style="1" customWidth="1"/>
    <col min="15877" max="16121" width="9.140625" style="1"/>
    <col min="16122" max="16122" width="9.85546875" style="1" customWidth="1"/>
    <col min="16123" max="16131" width="9.140625" style="1"/>
    <col min="16132" max="16132" width="9.7109375" style="1" customWidth="1"/>
    <col min="16133" max="16384" width="9.140625" style="1"/>
  </cols>
  <sheetData>
    <row r="1" spans="1:7" ht="25.5" customHeight="1">
      <c r="A1" s="66" t="s">
        <v>15</v>
      </c>
      <c r="B1" s="66"/>
      <c r="C1" s="66"/>
    </row>
    <row r="2" spans="1:7" ht="39.75" customHeight="1">
      <c r="A2" s="66" t="s">
        <v>75</v>
      </c>
      <c r="B2" s="66"/>
      <c r="C2" s="66"/>
    </row>
    <row r="3" spans="1:7" ht="31.5" customHeight="1">
      <c r="A3" s="67" t="s">
        <v>57</v>
      </c>
      <c r="B3" s="67"/>
      <c r="C3" s="67"/>
    </row>
    <row r="4" spans="1:7" ht="18.75" customHeight="1">
      <c r="A4" s="68" t="s">
        <v>56</v>
      </c>
      <c r="B4" s="68"/>
      <c r="C4" s="68"/>
    </row>
    <row r="5" spans="1:7" ht="27" customHeight="1">
      <c r="A5" s="3" t="s">
        <v>25</v>
      </c>
      <c r="B5" s="4">
        <v>2019</v>
      </c>
      <c r="C5" s="2" t="s">
        <v>26</v>
      </c>
    </row>
    <row r="6" spans="1:7" ht="12.75"/>
    <row r="7" spans="1:7" s="14" customFormat="1" ht="35.25" customHeight="1">
      <c r="A7" s="59" t="s">
        <v>22</v>
      </c>
      <c r="B7" s="59"/>
      <c r="C7" s="15" t="s">
        <v>72</v>
      </c>
    </row>
    <row r="8" spans="1:7" s="14" customFormat="1" ht="35.25" customHeight="1">
      <c r="A8" s="59" t="s">
        <v>23</v>
      </c>
      <c r="B8" s="59"/>
      <c r="C8" s="41" t="s">
        <v>73</v>
      </c>
    </row>
    <row r="9" spans="1:7" s="14" customFormat="1" ht="11.25">
      <c r="A9" s="60" t="s">
        <v>24</v>
      </c>
      <c r="B9" s="61"/>
      <c r="C9" s="16" t="s">
        <v>0</v>
      </c>
      <c r="F9" s="52"/>
      <c r="G9" s="53"/>
    </row>
    <row r="10" spans="1:7" s="14" customFormat="1" ht="11.25">
      <c r="A10" s="62"/>
      <c r="B10" s="63"/>
      <c r="C10" s="16" t="s">
        <v>31</v>
      </c>
      <c r="F10" s="52"/>
      <c r="G10" s="53"/>
    </row>
    <row r="11" spans="1:7" s="14" customFormat="1" ht="11.25">
      <c r="A11" s="62"/>
      <c r="B11" s="63"/>
      <c r="C11" s="16" t="s">
        <v>14</v>
      </c>
      <c r="F11" s="52"/>
      <c r="G11" s="53"/>
    </row>
    <row r="12" spans="1:7" s="14" customFormat="1" ht="11.25">
      <c r="A12" s="62"/>
      <c r="B12" s="63"/>
      <c r="C12" s="16" t="s">
        <v>11</v>
      </c>
      <c r="F12" s="52"/>
      <c r="G12" s="53"/>
    </row>
    <row r="13" spans="1:7" s="14" customFormat="1" ht="11.25">
      <c r="A13" s="62"/>
      <c r="B13" s="63"/>
      <c r="C13" s="16" t="s">
        <v>8</v>
      </c>
      <c r="F13" s="52"/>
      <c r="G13" s="53"/>
    </row>
    <row r="14" spans="1:7" s="14" customFormat="1" ht="11.25">
      <c r="A14" s="62"/>
      <c r="B14" s="63"/>
      <c r="C14" s="16" t="s">
        <v>12</v>
      </c>
      <c r="F14" s="52"/>
      <c r="G14" s="53"/>
    </row>
    <row r="15" spans="1:7" s="14" customFormat="1" ht="11.25">
      <c r="A15" s="62"/>
      <c r="B15" s="63"/>
      <c r="C15" s="16" t="s">
        <v>18</v>
      </c>
      <c r="F15" s="52"/>
      <c r="G15" s="53"/>
    </row>
    <row r="16" spans="1:7" s="14" customFormat="1" ht="11.25">
      <c r="A16" s="62"/>
      <c r="B16" s="63"/>
      <c r="C16" s="16" t="s">
        <v>20</v>
      </c>
      <c r="F16" s="52"/>
      <c r="G16" s="53"/>
    </row>
    <row r="17" spans="1:7" s="14" customFormat="1" ht="11.25">
      <c r="A17" s="62"/>
      <c r="B17" s="63"/>
      <c r="C17" s="16" t="s">
        <v>27</v>
      </c>
      <c r="F17" s="52"/>
      <c r="G17" s="53"/>
    </row>
    <row r="18" spans="1:7" s="14" customFormat="1" ht="11.25">
      <c r="A18" s="62"/>
      <c r="B18" s="63"/>
      <c r="C18" s="16" t="s">
        <v>21</v>
      </c>
      <c r="F18" s="52"/>
      <c r="G18" s="53"/>
    </row>
    <row r="19" spans="1:7" s="14" customFormat="1" ht="11.25">
      <c r="A19" s="62"/>
      <c r="B19" s="63"/>
      <c r="C19" s="16" t="s">
        <v>10</v>
      </c>
      <c r="F19" s="52"/>
      <c r="G19" s="53"/>
    </row>
    <row r="20" spans="1:7" s="14" customFormat="1" ht="11.25">
      <c r="A20" s="62"/>
      <c r="B20" s="63"/>
      <c r="C20" s="16" t="s">
        <v>19</v>
      </c>
      <c r="F20" s="52"/>
      <c r="G20" s="53"/>
    </row>
    <row r="21" spans="1:7" s="14" customFormat="1" ht="11.25">
      <c r="A21" s="62"/>
      <c r="B21" s="63"/>
      <c r="C21" s="16" t="s">
        <v>9</v>
      </c>
      <c r="F21" s="52"/>
      <c r="G21" s="53"/>
    </row>
    <row r="22" spans="1:7" s="14" customFormat="1" ht="11.25">
      <c r="A22" s="62"/>
      <c r="B22" s="63"/>
      <c r="C22" s="16" t="s">
        <v>28</v>
      </c>
      <c r="F22" s="52"/>
      <c r="G22" s="53"/>
    </row>
    <row r="23" spans="1:7" s="14" customFormat="1" ht="11.25">
      <c r="A23" s="62"/>
      <c r="B23" s="63"/>
      <c r="C23" s="16" t="s">
        <v>29</v>
      </c>
      <c r="F23" s="52"/>
      <c r="G23" s="53"/>
    </row>
    <row r="24" spans="1:7" s="14" customFormat="1" ht="11.25">
      <c r="A24" s="64"/>
      <c r="B24" s="65"/>
      <c r="C24" s="16" t="s">
        <v>30</v>
      </c>
      <c r="F24" s="52"/>
      <c r="G24" s="53"/>
    </row>
  </sheetData>
  <mergeCells count="7">
    <mergeCell ref="A8:B8"/>
    <mergeCell ref="A9:B24"/>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dimension ref="A1:D23"/>
  <sheetViews>
    <sheetView zoomScaleNormal="100" workbookViewId="0">
      <selection sqref="A1:C1"/>
    </sheetView>
  </sheetViews>
  <sheetFormatPr defaultRowHeight="12.75"/>
  <cols>
    <col min="1" max="1" width="4.7109375" style="7" customWidth="1"/>
    <col min="2" max="2" width="123.28515625" style="5" customWidth="1"/>
    <col min="3" max="3" width="58.5703125" style="7" customWidth="1"/>
    <col min="4" max="16384" width="9.140625" style="7"/>
  </cols>
  <sheetData>
    <row r="1" spans="1:4" ht="24.75" customHeight="1">
      <c r="A1" s="75" t="s">
        <v>74</v>
      </c>
      <c r="B1" s="75"/>
      <c r="C1" s="75"/>
    </row>
    <row r="2" spans="1:4" ht="24.75" customHeight="1">
      <c r="A2" s="76" t="str">
        <f>Титульный!A3</f>
        <v xml:space="preserve">подлежащих регулированию в соответствии с  постановлением Правительства Российской Федерации от 14.11.2009  №929 "О порядке осуществления государственного регулирования в электроэнергетике, условиях его введения и прекращения" </v>
      </c>
      <c r="B2" s="76"/>
      <c r="C2" s="76"/>
    </row>
    <row r="3" spans="1:4">
      <c r="A3" s="9" t="s">
        <v>25</v>
      </c>
      <c r="B3" s="8">
        <f>Титульный!B5</f>
        <v>2019</v>
      </c>
      <c r="C3" s="8" t="s">
        <v>26</v>
      </c>
    </row>
    <row r="4" spans="1:4" ht="13.5" thickBot="1">
      <c r="A4" s="8"/>
      <c r="B4" s="9"/>
      <c r="C4" s="8"/>
    </row>
    <row r="5" spans="1:4" s="10" customFormat="1" ht="23.25" thickBot="1">
      <c r="A5" s="11">
        <v>1</v>
      </c>
      <c r="B5" s="12" t="s">
        <v>32</v>
      </c>
      <c r="C5" s="42" t="s">
        <v>72</v>
      </c>
      <c r="D5" s="13"/>
    </row>
    <row r="6" spans="1:4" s="10" customFormat="1" ht="11.25">
      <c r="A6" s="69">
        <v>2</v>
      </c>
      <c r="B6" s="72" t="s">
        <v>33</v>
      </c>
      <c r="C6" s="29" t="s">
        <v>0</v>
      </c>
    </row>
    <row r="7" spans="1:4" s="10" customFormat="1" ht="11.25">
      <c r="A7" s="70"/>
      <c r="B7" s="73"/>
      <c r="C7" s="30" t="s">
        <v>13</v>
      </c>
    </row>
    <row r="8" spans="1:4" s="10" customFormat="1" ht="11.25">
      <c r="A8" s="70"/>
      <c r="B8" s="73"/>
      <c r="C8" s="30" t="s">
        <v>14</v>
      </c>
    </row>
    <row r="9" spans="1:4" s="10" customFormat="1" ht="11.25">
      <c r="A9" s="70"/>
      <c r="B9" s="73"/>
      <c r="C9" s="30" t="s">
        <v>11</v>
      </c>
    </row>
    <row r="10" spans="1:4" s="10" customFormat="1" ht="11.25">
      <c r="A10" s="70"/>
      <c r="B10" s="73"/>
      <c r="C10" s="30" t="s">
        <v>8</v>
      </c>
    </row>
    <row r="11" spans="1:4" s="10" customFormat="1" ht="11.25">
      <c r="A11" s="70"/>
      <c r="B11" s="73"/>
      <c r="C11" s="30" t="s">
        <v>12</v>
      </c>
    </row>
    <row r="12" spans="1:4" s="10" customFormat="1" ht="11.25">
      <c r="A12" s="70"/>
      <c r="B12" s="73"/>
      <c r="C12" s="30" t="s">
        <v>18</v>
      </c>
    </row>
    <row r="13" spans="1:4" s="10" customFormat="1" ht="11.25">
      <c r="A13" s="70"/>
      <c r="B13" s="73"/>
      <c r="C13" s="28" t="s">
        <v>20</v>
      </c>
    </row>
    <row r="14" spans="1:4" s="10" customFormat="1" ht="11.25">
      <c r="A14" s="70"/>
      <c r="B14" s="73"/>
      <c r="C14" s="28" t="s">
        <v>27</v>
      </c>
    </row>
    <row r="15" spans="1:4" s="10" customFormat="1" ht="11.25">
      <c r="A15" s="70"/>
      <c r="B15" s="73"/>
      <c r="C15" s="28" t="s">
        <v>21</v>
      </c>
    </row>
    <row r="16" spans="1:4" s="10" customFormat="1" ht="11.25">
      <c r="A16" s="70"/>
      <c r="B16" s="73"/>
      <c r="C16" s="30" t="s">
        <v>10</v>
      </c>
    </row>
    <row r="17" spans="1:3" s="10" customFormat="1" ht="11.25">
      <c r="A17" s="70"/>
      <c r="B17" s="73"/>
      <c r="C17" s="30" t="s">
        <v>19</v>
      </c>
    </row>
    <row r="18" spans="1:3" s="10" customFormat="1" ht="11.25">
      <c r="A18" s="70"/>
      <c r="B18" s="73"/>
      <c r="C18" s="30" t="s">
        <v>9</v>
      </c>
    </row>
    <row r="19" spans="1:3" s="10" customFormat="1" ht="11.25">
      <c r="A19" s="70"/>
      <c r="B19" s="73"/>
      <c r="C19" s="30" t="s">
        <v>28</v>
      </c>
    </row>
    <row r="20" spans="1:3" s="10" customFormat="1" ht="11.25">
      <c r="A20" s="70"/>
      <c r="B20" s="73"/>
      <c r="C20" s="30" t="s">
        <v>29</v>
      </c>
    </row>
    <row r="21" spans="1:3" s="10" customFormat="1" ht="12" thickBot="1">
      <c r="A21" s="71"/>
      <c r="B21" s="74"/>
      <c r="C21" s="31" t="s">
        <v>30</v>
      </c>
    </row>
    <row r="23" spans="1:3">
      <c r="C23" s="17"/>
    </row>
  </sheetData>
  <mergeCells count="4">
    <mergeCell ref="A6:A21"/>
    <mergeCell ref="B6:B21"/>
    <mergeCell ref="A1:C1"/>
    <mergeCell ref="A2:C2"/>
  </mergeCells>
  <hyperlinks>
    <hyperlink ref="C5" location="'Информация об организации'!A1" display="Публичное акционерное общество &quot;Фортум&quot;" xr:uid="{00000000-0004-0000-0100-000000000000}"/>
    <hyperlink ref="C6" location="'АТЭЦ ДМ_П5'!A1" display="Аргаяшская ТЭЦ без ДПМ/НВ" xr:uid="{00000000-0004-0000-0100-000001000000}"/>
    <hyperlink ref="C7" location="'АТЭЦ НМ_П5'!A1" display="Аргаяшская ТЭЦ (ТГ 4)" xr:uid="{00000000-0004-0000-0100-000002000000}"/>
    <hyperlink ref="C8" location="'ЧТЭЦ-1 ДМ_П5'!A1" display="Челябинская ТЭЦ-1 без ДПМ/НВ" xr:uid="{00000000-0004-0000-0100-000003000000}"/>
    <hyperlink ref="C9" location="'ЧТЭЦ-1 НМ_П5'!A1" display="Челябинская ТЭЦ-1 (ТГ-10, ТГ-11) НВ" xr:uid="{00000000-0004-0000-0100-000004000000}"/>
    <hyperlink ref="C10" location="'ЧТЭЦ-2_П5'!A1" display="Челябинская ТЭЦ-2" xr:uid="{00000000-0004-0000-0100-000005000000}"/>
    <hyperlink ref="C11" location="'ЧТЭЦ-3 ДМ_П5'!A1" display="Челябинская ТЭЦ-3 без ДПМ/НВ" xr:uid="{00000000-0004-0000-0100-000006000000}"/>
    <hyperlink ref="C12" location="'ЧТЭЦ-3 НМ_П5'!A1" display="Челябинская ТЭЦ-3 (БЛ 3) ДПМ" xr:uid="{00000000-0004-0000-0100-000007000000}"/>
    <hyperlink ref="C13" location="'ЧГРЭС Б1_П5'!A1" display="Челябинская ГРЭС (БЛ 1) ДПМ" xr:uid="{00000000-0004-0000-0100-000008000000}"/>
    <hyperlink ref="C14" location="'ЧГРЭС Б2_П5'!A1" display="Челябинская ГРЭС (БЛ 2) ДПМ" xr:uid="{00000000-0004-0000-0100-000009000000}"/>
    <hyperlink ref="C15" location="'ЧГРЭС Б3_П5'!A1" display="Челябинская ГРЭС (БЛ 3) НВ" xr:uid="{00000000-0004-0000-0100-00000A000000}"/>
    <hyperlink ref="C16" location="'ТТЭЦ-1 ДМ_П5'!A1" display="Тюменская ТЭЦ-1 без ДПМ/НВ" xr:uid="{00000000-0004-0000-0100-00000B000000}"/>
    <hyperlink ref="C17" location="'ТТЭЦ-1 НМ_П5'!A1" display="Тюменская ТЭЦ-1 (БЛ 2) ДПМ" xr:uid="{00000000-0004-0000-0100-00000C000000}"/>
    <hyperlink ref="C18" location="'ТТЭЦ-2_П5'!A1" display="Тюменская ТЭЦ-2" xr:uid="{00000000-0004-0000-0100-00000D000000}"/>
    <hyperlink ref="C19" location="'НГРЭС Б1_П5'!A1" display="Няганская ГРЭС (БЛ 1) ДПМ" xr:uid="{00000000-0004-0000-0100-00000E000000}"/>
    <hyperlink ref="C20" location="'НГРЭС Б2_П5'!A1" display="Няганская ГРЭС (БЛ 2) ДПМ" xr:uid="{00000000-0004-0000-0100-00000F000000}"/>
    <hyperlink ref="C21" location="'НГРЭС Б3_П5'!A1" display="Няганская ГРЭС (БЛ 3) ДПМ" xr:uid="{00000000-0004-0000-0100-00001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CCFFFF"/>
  </sheetPr>
  <dimension ref="A1:C23"/>
  <sheetViews>
    <sheetView zoomScaleNormal="100" workbookViewId="0">
      <selection activeCell="A4" sqref="A4:B4"/>
    </sheetView>
  </sheetViews>
  <sheetFormatPr defaultRowHeight="11.25"/>
  <cols>
    <col min="1" max="1" width="50.42578125" style="43" customWidth="1"/>
    <col min="2" max="2" width="89.42578125" style="43" customWidth="1"/>
    <col min="3" max="5" width="9.140625" style="43"/>
    <col min="6" max="6" width="29.140625" style="43" customWidth="1"/>
    <col min="7" max="7" width="25.5703125" style="43" customWidth="1"/>
    <col min="8" max="9" width="3.7109375" style="43" customWidth="1"/>
    <col min="10" max="251" width="9.140625" style="43"/>
    <col min="252" max="253" width="0" style="43" hidden="1" customWidth="1"/>
    <col min="254" max="254" width="3.28515625" style="43" customWidth="1"/>
    <col min="255" max="255" width="9.28515625" style="43" customWidth="1"/>
    <col min="256" max="256" width="47" style="43" customWidth="1"/>
    <col min="257" max="257" width="64.42578125" style="43" customWidth="1"/>
    <col min="258" max="258" width="27" style="43" customWidth="1"/>
    <col min="259" max="261" width="9.140625" style="43"/>
    <col min="262" max="262" width="29.140625" style="43" customWidth="1"/>
    <col min="263" max="263" width="25.5703125" style="43" customWidth="1"/>
    <col min="264" max="265" width="3.7109375" style="43" customWidth="1"/>
    <col min="266" max="507" width="9.140625" style="43"/>
    <col min="508" max="509" width="0" style="43" hidden="1" customWidth="1"/>
    <col min="510" max="510" width="3.28515625" style="43" customWidth="1"/>
    <col min="511" max="511" width="9.28515625" style="43" customWidth="1"/>
    <col min="512" max="512" width="47" style="43" customWidth="1"/>
    <col min="513" max="513" width="64.42578125" style="43" customWidth="1"/>
    <col min="514" max="514" width="27" style="43" customWidth="1"/>
    <col min="515" max="517" width="9.140625" style="43"/>
    <col min="518" max="518" width="29.140625" style="43" customWidth="1"/>
    <col min="519" max="519" width="25.5703125" style="43" customWidth="1"/>
    <col min="520" max="521" width="3.7109375" style="43" customWidth="1"/>
    <col min="522" max="763" width="9.140625" style="43"/>
    <col min="764" max="765" width="0" style="43" hidden="1" customWidth="1"/>
    <col min="766" max="766" width="3.28515625" style="43" customWidth="1"/>
    <col min="767" max="767" width="9.28515625" style="43" customWidth="1"/>
    <col min="768" max="768" width="47" style="43" customWidth="1"/>
    <col min="769" max="769" width="64.42578125" style="43" customWidth="1"/>
    <col min="770" max="770" width="27" style="43" customWidth="1"/>
    <col min="771" max="773" width="9.140625" style="43"/>
    <col min="774" max="774" width="29.140625" style="43" customWidth="1"/>
    <col min="775" max="775" width="25.5703125" style="43" customWidth="1"/>
    <col min="776" max="777" width="3.7109375" style="43" customWidth="1"/>
    <col min="778" max="1019" width="9.140625" style="43"/>
    <col min="1020" max="1021" width="0" style="43" hidden="1" customWidth="1"/>
    <col min="1022" max="1022" width="3.28515625" style="43" customWidth="1"/>
    <col min="1023" max="1023" width="9.28515625" style="43" customWidth="1"/>
    <col min="1024" max="1024" width="47" style="43" customWidth="1"/>
    <col min="1025" max="1025" width="64.42578125" style="43" customWidth="1"/>
    <col min="1026" max="1026" width="27" style="43" customWidth="1"/>
    <col min="1027" max="1029" width="9.140625" style="43"/>
    <col min="1030" max="1030" width="29.140625" style="43" customWidth="1"/>
    <col min="1031" max="1031" width="25.5703125" style="43" customWidth="1"/>
    <col min="1032" max="1033" width="3.7109375" style="43" customWidth="1"/>
    <col min="1034" max="1275" width="9.140625" style="43"/>
    <col min="1276" max="1277" width="0" style="43" hidden="1" customWidth="1"/>
    <col min="1278" max="1278" width="3.28515625" style="43" customWidth="1"/>
    <col min="1279" max="1279" width="9.28515625" style="43" customWidth="1"/>
    <col min="1280" max="1280" width="47" style="43" customWidth="1"/>
    <col min="1281" max="1281" width="64.42578125" style="43" customWidth="1"/>
    <col min="1282" max="1282" width="27" style="43" customWidth="1"/>
    <col min="1283" max="1285" width="9.140625" style="43"/>
    <col min="1286" max="1286" width="29.140625" style="43" customWidth="1"/>
    <col min="1287" max="1287" width="25.5703125" style="43" customWidth="1"/>
    <col min="1288" max="1289" width="3.7109375" style="43" customWidth="1"/>
    <col min="1290" max="1531" width="9.140625" style="43"/>
    <col min="1532" max="1533" width="0" style="43" hidden="1" customWidth="1"/>
    <col min="1534" max="1534" width="3.28515625" style="43" customWidth="1"/>
    <col min="1535" max="1535" width="9.28515625" style="43" customWidth="1"/>
    <col min="1536" max="1536" width="47" style="43" customWidth="1"/>
    <col min="1537" max="1537" width="64.42578125" style="43" customWidth="1"/>
    <col min="1538" max="1538" width="27" style="43" customWidth="1"/>
    <col min="1539" max="1541" width="9.140625" style="43"/>
    <col min="1542" max="1542" width="29.140625" style="43" customWidth="1"/>
    <col min="1543" max="1543" width="25.5703125" style="43" customWidth="1"/>
    <col min="1544" max="1545" width="3.7109375" style="43" customWidth="1"/>
    <col min="1546" max="1787" width="9.140625" style="43"/>
    <col min="1788" max="1789" width="0" style="43" hidden="1" customWidth="1"/>
    <col min="1790" max="1790" width="3.28515625" style="43" customWidth="1"/>
    <col min="1791" max="1791" width="9.28515625" style="43" customWidth="1"/>
    <col min="1792" max="1792" width="47" style="43" customWidth="1"/>
    <col min="1793" max="1793" width="64.42578125" style="43" customWidth="1"/>
    <col min="1794" max="1794" width="27" style="43" customWidth="1"/>
    <col min="1795" max="1797" width="9.140625" style="43"/>
    <col min="1798" max="1798" width="29.140625" style="43" customWidth="1"/>
    <col min="1799" max="1799" width="25.5703125" style="43" customWidth="1"/>
    <col min="1800" max="1801" width="3.7109375" style="43" customWidth="1"/>
    <col min="1802" max="2043" width="9.140625" style="43"/>
    <col min="2044" max="2045" width="0" style="43" hidden="1" customWidth="1"/>
    <col min="2046" max="2046" width="3.28515625" style="43" customWidth="1"/>
    <col min="2047" max="2047" width="9.28515625" style="43" customWidth="1"/>
    <col min="2048" max="2048" width="47" style="43" customWidth="1"/>
    <col min="2049" max="2049" width="64.42578125" style="43" customWidth="1"/>
    <col min="2050" max="2050" width="27" style="43" customWidth="1"/>
    <col min="2051" max="2053" width="9.140625" style="43"/>
    <col min="2054" max="2054" width="29.140625" style="43" customWidth="1"/>
    <col min="2055" max="2055" width="25.5703125" style="43" customWidth="1"/>
    <col min="2056" max="2057" width="3.7109375" style="43" customWidth="1"/>
    <col min="2058" max="2299" width="9.140625" style="43"/>
    <col min="2300" max="2301" width="0" style="43" hidden="1" customWidth="1"/>
    <col min="2302" max="2302" width="3.28515625" style="43" customWidth="1"/>
    <col min="2303" max="2303" width="9.28515625" style="43" customWidth="1"/>
    <col min="2304" max="2304" width="47" style="43" customWidth="1"/>
    <col min="2305" max="2305" width="64.42578125" style="43" customWidth="1"/>
    <col min="2306" max="2306" width="27" style="43" customWidth="1"/>
    <col min="2307" max="2309" width="9.140625" style="43"/>
    <col min="2310" max="2310" width="29.140625" style="43" customWidth="1"/>
    <col min="2311" max="2311" width="25.5703125" style="43" customWidth="1"/>
    <col min="2312" max="2313" width="3.7109375" style="43" customWidth="1"/>
    <col min="2314" max="2555" width="9.140625" style="43"/>
    <col min="2556" max="2557" width="0" style="43" hidden="1" customWidth="1"/>
    <col min="2558" max="2558" width="3.28515625" style="43" customWidth="1"/>
    <col min="2559" max="2559" width="9.28515625" style="43" customWidth="1"/>
    <col min="2560" max="2560" width="47" style="43" customWidth="1"/>
    <col min="2561" max="2561" width="64.42578125" style="43" customWidth="1"/>
    <col min="2562" max="2562" width="27" style="43" customWidth="1"/>
    <col min="2563" max="2565" width="9.140625" style="43"/>
    <col min="2566" max="2566" width="29.140625" style="43" customWidth="1"/>
    <col min="2567" max="2567" width="25.5703125" style="43" customWidth="1"/>
    <col min="2568" max="2569" width="3.7109375" style="43" customWidth="1"/>
    <col min="2570" max="2811" width="9.140625" style="43"/>
    <col min="2812" max="2813" width="0" style="43" hidden="1" customWidth="1"/>
    <col min="2814" max="2814" width="3.28515625" style="43" customWidth="1"/>
    <col min="2815" max="2815" width="9.28515625" style="43" customWidth="1"/>
    <col min="2816" max="2816" width="47" style="43" customWidth="1"/>
    <col min="2817" max="2817" width="64.42578125" style="43" customWidth="1"/>
    <col min="2818" max="2818" width="27" style="43" customWidth="1"/>
    <col min="2819" max="2821" width="9.140625" style="43"/>
    <col min="2822" max="2822" width="29.140625" style="43" customWidth="1"/>
    <col min="2823" max="2823" width="25.5703125" style="43" customWidth="1"/>
    <col min="2824" max="2825" width="3.7109375" style="43" customWidth="1"/>
    <col min="2826" max="3067" width="9.140625" style="43"/>
    <col min="3068" max="3069" width="0" style="43" hidden="1" customWidth="1"/>
    <col min="3070" max="3070" width="3.28515625" style="43" customWidth="1"/>
    <col min="3071" max="3071" width="9.28515625" style="43" customWidth="1"/>
    <col min="3072" max="3072" width="47" style="43" customWidth="1"/>
    <col min="3073" max="3073" width="64.42578125" style="43" customWidth="1"/>
    <col min="3074" max="3074" width="27" style="43" customWidth="1"/>
    <col min="3075" max="3077" width="9.140625" style="43"/>
    <col min="3078" max="3078" width="29.140625" style="43" customWidth="1"/>
    <col min="3079" max="3079" width="25.5703125" style="43" customWidth="1"/>
    <col min="3080" max="3081" width="3.7109375" style="43" customWidth="1"/>
    <col min="3082" max="3323" width="9.140625" style="43"/>
    <col min="3324" max="3325" width="0" style="43" hidden="1" customWidth="1"/>
    <col min="3326" max="3326" width="3.28515625" style="43" customWidth="1"/>
    <col min="3327" max="3327" width="9.28515625" style="43" customWidth="1"/>
    <col min="3328" max="3328" width="47" style="43" customWidth="1"/>
    <col min="3329" max="3329" width="64.42578125" style="43" customWidth="1"/>
    <col min="3330" max="3330" width="27" style="43" customWidth="1"/>
    <col min="3331" max="3333" width="9.140625" style="43"/>
    <col min="3334" max="3334" width="29.140625" style="43" customWidth="1"/>
    <col min="3335" max="3335" width="25.5703125" style="43" customWidth="1"/>
    <col min="3336" max="3337" width="3.7109375" style="43" customWidth="1"/>
    <col min="3338" max="3579" width="9.140625" style="43"/>
    <col min="3580" max="3581" width="0" style="43" hidden="1" customWidth="1"/>
    <col min="3582" max="3582" width="3.28515625" style="43" customWidth="1"/>
    <col min="3583" max="3583" width="9.28515625" style="43" customWidth="1"/>
    <col min="3584" max="3584" width="47" style="43" customWidth="1"/>
    <col min="3585" max="3585" width="64.42578125" style="43" customWidth="1"/>
    <col min="3586" max="3586" width="27" style="43" customWidth="1"/>
    <col min="3587" max="3589" width="9.140625" style="43"/>
    <col min="3590" max="3590" width="29.140625" style="43" customWidth="1"/>
    <col min="3591" max="3591" width="25.5703125" style="43" customWidth="1"/>
    <col min="3592" max="3593" width="3.7109375" style="43" customWidth="1"/>
    <col min="3594" max="3835" width="9.140625" style="43"/>
    <col min="3836" max="3837" width="0" style="43" hidden="1" customWidth="1"/>
    <col min="3838" max="3838" width="3.28515625" style="43" customWidth="1"/>
    <col min="3839" max="3839" width="9.28515625" style="43" customWidth="1"/>
    <col min="3840" max="3840" width="47" style="43" customWidth="1"/>
    <col min="3841" max="3841" width="64.42578125" style="43" customWidth="1"/>
    <col min="3842" max="3842" width="27" style="43" customWidth="1"/>
    <col min="3843" max="3845" width="9.140625" style="43"/>
    <col min="3846" max="3846" width="29.140625" style="43" customWidth="1"/>
    <col min="3847" max="3847" width="25.5703125" style="43" customWidth="1"/>
    <col min="3848" max="3849" width="3.7109375" style="43" customWidth="1"/>
    <col min="3850" max="4091" width="9.140625" style="43"/>
    <col min="4092" max="4093" width="0" style="43" hidden="1" customWidth="1"/>
    <col min="4094" max="4094" width="3.28515625" style="43" customWidth="1"/>
    <col min="4095" max="4095" width="9.28515625" style="43" customWidth="1"/>
    <col min="4096" max="4096" width="47" style="43" customWidth="1"/>
    <col min="4097" max="4097" width="64.42578125" style="43" customWidth="1"/>
    <col min="4098" max="4098" width="27" style="43" customWidth="1"/>
    <col min="4099" max="4101" width="9.140625" style="43"/>
    <col min="4102" max="4102" width="29.140625" style="43" customWidth="1"/>
    <col min="4103" max="4103" width="25.5703125" style="43" customWidth="1"/>
    <col min="4104" max="4105" width="3.7109375" style="43" customWidth="1"/>
    <col min="4106" max="4347" width="9.140625" style="43"/>
    <col min="4348" max="4349" width="0" style="43" hidden="1" customWidth="1"/>
    <col min="4350" max="4350" width="3.28515625" style="43" customWidth="1"/>
    <col min="4351" max="4351" width="9.28515625" style="43" customWidth="1"/>
    <col min="4352" max="4352" width="47" style="43" customWidth="1"/>
    <col min="4353" max="4353" width="64.42578125" style="43" customWidth="1"/>
    <col min="4354" max="4354" width="27" style="43" customWidth="1"/>
    <col min="4355" max="4357" width="9.140625" style="43"/>
    <col min="4358" max="4358" width="29.140625" style="43" customWidth="1"/>
    <col min="4359" max="4359" width="25.5703125" style="43" customWidth="1"/>
    <col min="4360" max="4361" width="3.7109375" style="43" customWidth="1"/>
    <col min="4362" max="4603" width="9.140625" style="43"/>
    <col min="4604" max="4605" width="0" style="43" hidden="1" customWidth="1"/>
    <col min="4606" max="4606" width="3.28515625" style="43" customWidth="1"/>
    <col min="4607" max="4607" width="9.28515625" style="43" customWidth="1"/>
    <col min="4608" max="4608" width="47" style="43" customWidth="1"/>
    <col min="4609" max="4609" width="64.42578125" style="43" customWidth="1"/>
    <col min="4610" max="4610" width="27" style="43" customWidth="1"/>
    <col min="4611" max="4613" width="9.140625" style="43"/>
    <col min="4614" max="4614" width="29.140625" style="43" customWidth="1"/>
    <col min="4615" max="4615" width="25.5703125" style="43" customWidth="1"/>
    <col min="4616" max="4617" width="3.7109375" style="43" customWidth="1"/>
    <col min="4618" max="4859" width="9.140625" style="43"/>
    <col min="4860" max="4861" width="0" style="43" hidden="1" customWidth="1"/>
    <col min="4862" max="4862" width="3.28515625" style="43" customWidth="1"/>
    <col min="4863" max="4863" width="9.28515625" style="43" customWidth="1"/>
    <col min="4864" max="4864" width="47" style="43" customWidth="1"/>
    <col min="4865" max="4865" width="64.42578125" style="43" customWidth="1"/>
    <col min="4866" max="4866" width="27" style="43" customWidth="1"/>
    <col min="4867" max="4869" width="9.140625" style="43"/>
    <col min="4870" max="4870" width="29.140625" style="43" customWidth="1"/>
    <col min="4871" max="4871" width="25.5703125" style="43" customWidth="1"/>
    <col min="4872" max="4873" width="3.7109375" style="43" customWidth="1"/>
    <col min="4874" max="5115" width="9.140625" style="43"/>
    <col min="5116" max="5117" width="0" style="43" hidden="1" customWidth="1"/>
    <col min="5118" max="5118" width="3.28515625" style="43" customWidth="1"/>
    <col min="5119" max="5119" width="9.28515625" style="43" customWidth="1"/>
    <col min="5120" max="5120" width="47" style="43" customWidth="1"/>
    <col min="5121" max="5121" width="64.42578125" style="43" customWidth="1"/>
    <col min="5122" max="5122" width="27" style="43" customWidth="1"/>
    <col min="5123" max="5125" width="9.140625" style="43"/>
    <col min="5126" max="5126" width="29.140625" style="43" customWidth="1"/>
    <col min="5127" max="5127" width="25.5703125" style="43" customWidth="1"/>
    <col min="5128" max="5129" width="3.7109375" style="43" customWidth="1"/>
    <col min="5130" max="5371" width="9.140625" style="43"/>
    <col min="5372" max="5373" width="0" style="43" hidden="1" customWidth="1"/>
    <col min="5374" max="5374" width="3.28515625" style="43" customWidth="1"/>
    <col min="5375" max="5375" width="9.28515625" style="43" customWidth="1"/>
    <col min="5376" max="5376" width="47" style="43" customWidth="1"/>
    <col min="5377" max="5377" width="64.42578125" style="43" customWidth="1"/>
    <col min="5378" max="5378" width="27" style="43" customWidth="1"/>
    <col min="5379" max="5381" width="9.140625" style="43"/>
    <col min="5382" max="5382" width="29.140625" style="43" customWidth="1"/>
    <col min="5383" max="5383" width="25.5703125" style="43" customWidth="1"/>
    <col min="5384" max="5385" width="3.7109375" style="43" customWidth="1"/>
    <col min="5386" max="5627" width="9.140625" style="43"/>
    <col min="5628" max="5629" width="0" style="43" hidden="1" customWidth="1"/>
    <col min="5630" max="5630" width="3.28515625" style="43" customWidth="1"/>
    <col min="5631" max="5631" width="9.28515625" style="43" customWidth="1"/>
    <col min="5632" max="5632" width="47" style="43" customWidth="1"/>
    <col min="5633" max="5633" width="64.42578125" style="43" customWidth="1"/>
    <col min="5634" max="5634" width="27" style="43" customWidth="1"/>
    <col min="5635" max="5637" width="9.140625" style="43"/>
    <col min="5638" max="5638" width="29.140625" style="43" customWidth="1"/>
    <col min="5639" max="5639" width="25.5703125" style="43" customWidth="1"/>
    <col min="5640" max="5641" width="3.7109375" style="43" customWidth="1"/>
    <col min="5642" max="5883" width="9.140625" style="43"/>
    <col min="5884" max="5885" width="0" style="43" hidden="1" customWidth="1"/>
    <col min="5886" max="5886" width="3.28515625" style="43" customWidth="1"/>
    <col min="5887" max="5887" width="9.28515625" style="43" customWidth="1"/>
    <col min="5888" max="5888" width="47" style="43" customWidth="1"/>
    <col min="5889" max="5889" width="64.42578125" style="43" customWidth="1"/>
    <col min="5890" max="5890" width="27" style="43" customWidth="1"/>
    <col min="5891" max="5893" width="9.140625" style="43"/>
    <col min="5894" max="5894" width="29.140625" style="43" customWidth="1"/>
    <col min="5895" max="5895" width="25.5703125" style="43" customWidth="1"/>
    <col min="5896" max="5897" width="3.7109375" style="43" customWidth="1"/>
    <col min="5898" max="6139" width="9.140625" style="43"/>
    <col min="6140" max="6141" width="0" style="43" hidden="1" customWidth="1"/>
    <col min="6142" max="6142" width="3.28515625" style="43" customWidth="1"/>
    <col min="6143" max="6143" width="9.28515625" style="43" customWidth="1"/>
    <col min="6144" max="6144" width="47" style="43" customWidth="1"/>
    <col min="6145" max="6145" width="64.42578125" style="43" customWidth="1"/>
    <col min="6146" max="6146" width="27" style="43" customWidth="1"/>
    <col min="6147" max="6149" width="9.140625" style="43"/>
    <col min="6150" max="6150" width="29.140625" style="43" customWidth="1"/>
    <col min="6151" max="6151" width="25.5703125" style="43" customWidth="1"/>
    <col min="6152" max="6153" width="3.7109375" style="43" customWidth="1"/>
    <col min="6154" max="6395" width="9.140625" style="43"/>
    <col min="6396" max="6397" width="0" style="43" hidden="1" customWidth="1"/>
    <col min="6398" max="6398" width="3.28515625" style="43" customWidth="1"/>
    <col min="6399" max="6399" width="9.28515625" style="43" customWidth="1"/>
    <col min="6400" max="6400" width="47" style="43" customWidth="1"/>
    <col min="6401" max="6401" width="64.42578125" style="43" customWidth="1"/>
    <col min="6402" max="6402" width="27" style="43" customWidth="1"/>
    <col min="6403" max="6405" width="9.140625" style="43"/>
    <col min="6406" max="6406" width="29.140625" style="43" customWidth="1"/>
    <col min="6407" max="6407" width="25.5703125" style="43" customWidth="1"/>
    <col min="6408" max="6409" width="3.7109375" style="43" customWidth="1"/>
    <col min="6410" max="6651" width="9.140625" style="43"/>
    <col min="6652" max="6653" width="0" style="43" hidden="1" customWidth="1"/>
    <col min="6654" max="6654" width="3.28515625" style="43" customWidth="1"/>
    <col min="6655" max="6655" width="9.28515625" style="43" customWidth="1"/>
    <col min="6656" max="6656" width="47" style="43" customWidth="1"/>
    <col min="6657" max="6657" width="64.42578125" style="43" customWidth="1"/>
    <col min="6658" max="6658" width="27" style="43" customWidth="1"/>
    <col min="6659" max="6661" width="9.140625" style="43"/>
    <col min="6662" max="6662" width="29.140625" style="43" customWidth="1"/>
    <col min="6663" max="6663" width="25.5703125" style="43" customWidth="1"/>
    <col min="6664" max="6665" width="3.7109375" style="43" customWidth="1"/>
    <col min="6666" max="6907" width="9.140625" style="43"/>
    <col min="6908" max="6909" width="0" style="43" hidden="1" customWidth="1"/>
    <col min="6910" max="6910" width="3.28515625" style="43" customWidth="1"/>
    <col min="6911" max="6911" width="9.28515625" style="43" customWidth="1"/>
    <col min="6912" max="6912" width="47" style="43" customWidth="1"/>
    <col min="6913" max="6913" width="64.42578125" style="43" customWidth="1"/>
    <col min="6914" max="6914" width="27" style="43" customWidth="1"/>
    <col min="6915" max="6917" width="9.140625" style="43"/>
    <col min="6918" max="6918" width="29.140625" style="43" customWidth="1"/>
    <col min="6919" max="6919" width="25.5703125" style="43" customWidth="1"/>
    <col min="6920" max="6921" width="3.7109375" style="43" customWidth="1"/>
    <col min="6922" max="7163" width="9.140625" style="43"/>
    <col min="7164" max="7165" width="0" style="43" hidden="1" customWidth="1"/>
    <col min="7166" max="7166" width="3.28515625" style="43" customWidth="1"/>
    <col min="7167" max="7167" width="9.28515625" style="43" customWidth="1"/>
    <col min="7168" max="7168" width="47" style="43" customWidth="1"/>
    <col min="7169" max="7169" width="64.42578125" style="43" customWidth="1"/>
    <col min="7170" max="7170" width="27" style="43" customWidth="1"/>
    <col min="7171" max="7173" width="9.140625" style="43"/>
    <col min="7174" max="7174" width="29.140625" style="43" customWidth="1"/>
    <col min="7175" max="7175" width="25.5703125" style="43" customWidth="1"/>
    <col min="7176" max="7177" width="3.7109375" style="43" customWidth="1"/>
    <col min="7178" max="7419" width="9.140625" style="43"/>
    <col min="7420" max="7421" width="0" style="43" hidden="1" customWidth="1"/>
    <col min="7422" max="7422" width="3.28515625" style="43" customWidth="1"/>
    <col min="7423" max="7423" width="9.28515625" style="43" customWidth="1"/>
    <col min="7424" max="7424" width="47" style="43" customWidth="1"/>
    <col min="7425" max="7425" width="64.42578125" style="43" customWidth="1"/>
    <col min="7426" max="7426" width="27" style="43" customWidth="1"/>
    <col min="7427" max="7429" width="9.140625" style="43"/>
    <col min="7430" max="7430" width="29.140625" style="43" customWidth="1"/>
    <col min="7431" max="7431" width="25.5703125" style="43" customWidth="1"/>
    <col min="7432" max="7433" width="3.7109375" style="43" customWidth="1"/>
    <col min="7434" max="7675" width="9.140625" style="43"/>
    <col min="7676" max="7677" width="0" style="43" hidden="1" customWidth="1"/>
    <col min="7678" max="7678" width="3.28515625" style="43" customWidth="1"/>
    <col min="7679" max="7679" width="9.28515625" style="43" customWidth="1"/>
    <col min="7680" max="7680" width="47" style="43" customWidth="1"/>
    <col min="7681" max="7681" width="64.42578125" style="43" customWidth="1"/>
    <col min="7682" max="7682" width="27" style="43" customWidth="1"/>
    <col min="7683" max="7685" width="9.140625" style="43"/>
    <col min="7686" max="7686" width="29.140625" style="43" customWidth="1"/>
    <col min="7687" max="7687" width="25.5703125" style="43" customWidth="1"/>
    <col min="7688" max="7689" width="3.7109375" style="43" customWidth="1"/>
    <col min="7690" max="7931" width="9.140625" style="43"/>
    <col min="7932" max="7933" width="0" style="43" hidden="1" customWidth="1"/>
    <col min="7934" max="7934" width="3.28515625" style="43" customWidth="1"/>
    <col min="7935" max="7935" width="9.28515625" style="43" customWidth="1"/>
    <col min="7936" max="7936" width="47" style="43" customWidth="1"/>
    <col min="7937" max="7937" width="64.42578125" style="43" customWidth="1"/>
    <col min="7938" max="7938" width="27" style="43" customWidth="1"/>
    <col min="7939" max="7941" width="9.140625" style="43"/>
    <col min="7942" max="7942" width="29.140625" style="43" customWidth="1"/>
    <col min="7943" max="7943" width="25.5703125" style="43" customWidth="1"/>
    <col min="7944" max="7945" width="3.7109375" style="43" customWidth="1"/>
    <col min="7946" max="8187" width="9.140625" style="43"/>
    <col min="8188" max="8189" width="0" style="43" hidden="1" customWidth="1"/>
    <col min="8190" max="8190" width="3.28515625" style="43" customWidth="1"/>
    <col min="8191" max="8191" width="9.28515625" style="43" customWidth="1"/>
    <col min="8192" max="8192" width="47" style="43" customWidth="1"/>
    <col min="8193" max="8193" width="64.42578125" style="43" customWidth="1"/>
    <col min="8194" max="8194" width="27" style="43" customWidth="1"/>
    <col min="8195" max="8197" width="9.140625" style="43"/>
    <col min="8198" max="8198" width="29.140625" style="43" customWidth="1"/>
    <col min="8199" max="8199" width="25.5703125" style="43" customWidth="1"/>
    <col min="8200" max="8201" width="3.7109375" style="43" customWidth="1"/>
    <col min="8202" max="8443" width="9.140625" style="43"/>
    <col min="8444" max="8445" width="0" style="43" hidden="1" customWidth="1"/>
    <col min="8446" max="8446" width="3.28515625" style="43" customWidth="1"/>
    <col min="8447" max="8447" width="9.28515625" style="43" customWidth="1"/>
    <col min="8448" max="8448" width="47" style="43" customWidth="1"/>
    <col min="8449" max="8449" width="64.42578125" style="43" customWidth="1"/>
    <col min="8450" max="8450" width="27" style="43" customWidth="1"/>
    <col min="8451" max="8453" width="9.140625" style="43"/>
    <col min="8454" max="8454" width="29.140625" style="43" customWidth="1"/>
    <col min="8455" max="8455" width="25.5703125" style="43" customWidth="1"/>
    <col min="8456" max="8457" width="3.7109375" style="43" customWidth="1"/>
    <col min="8458" max="8699" width="9.140625" style="43"/>
    <col min="8700" max="8701" width="0" style="43" hidden="1" customWidth="1"/>
    <col min="8702" max="8702" width="3.28515625" style="43" customWidth="1"/>
    <col min="8703" max="8703" width="9.28515625" style="43" customWidth="1"/>
    <col min="8704" max="8704" width="47" style="43" customWidth="1"/>
    <col min="8705" max="8705" width="64.42578125" style="43" customWidth="1"/>
    <col min="8706" max="8706" width="27" style="43" customWidth="1"/>
    <col min="8707" max="8709" width="9.140625" style="43"/>
    <col min="8710" max="8710" width="29.140625" style="43" customWidth="1"/>
    <col min="8711" max="8711" width="25.5703125" style="43" customWidth="1"/>
    <col min="8712" max="8713" width="3.7109375" style="43" customWidth="1"/>
    <col min="8714" max="8955" width="9.140625" style="43"/>
    <col min="8956" max="8957" width="0" style="43" hidden="1" customWidth="1"/>
    <col min="8958" max="8958" width="3.28515625" style="43" customWidth="1"/>
    <col min="8959" max="8959" width="9.28515625" style="43" customWidth="1"/>
    <col min="8960" max="8960" width="47" style="43" customWidth="1"/>
    <col min="8961" max="8961" width="64.42578125" style="43" customWidth="1"/>
    <col min="8962" max="8962" width="27" style="43" customWidth="1"/>
    <col min="8963" max="8965" width="9.140625" style="43"/>
    <col min="8966" max="8966" width="29.140625" style="43" customWidth="1"/>
    <col min="8967" max="8967" width="25.5703125" style="43" customWidth="1"/>
    <col min="8968" max="8969" width="3.7109375" style="43" customWidth="1"/>
    <col min="8970" max="9211" width="9.140625" style="43"/>
    <col min="9212" max="9213" width="0" style="43" hidden="1" customWidth="1"/>
    <col min="9214" max="9214" width="3.28515625" style="43" customWidth="1"/>
    <col min="9215" max="9215" width="9.28515625" style="43" customWidth="1"/>
    <col min="9216" max="9216" width="47" style="43" customWidth="1"/>
    <col min="9217" max="9217" width="64.42578125" style="43" customWidth="1"/>
    <col min="9218" max="9218" width="27" style="43" customWidth="1"/>
    <col min="9219" max="9221" width="9.140625" style="43"/>
    <col min="9222" max="9222" width="29.140625" style="43" customWidth="1"/>
    <col min="9223" max="9223" width="25.5703125" style="43" customWidth="1"/>
    <col min="9224" max="9225" width="3.7109375" style="43" customWidth="1"/>
    <col min="9226" max="9467" width="9.140625" style="43"/>
    <col min="9468" max="9469" width="0" style="43" hidden="1" customWidth="1"/>
    <col min="9470" max="9470" width="3.28515625" style="43" customWidth="1"/>
    <col min="9471" max="9471" width="9.28515625" style="43" customWidth="1"/>
    <col min="9472" max="9472" width="47" style="43" customWidth="1"/>
    <col min="9473" max="9473" width="64.42578125" style="43" customWidth="1"/>
    <col min="9474" max="9474" width="27" style="43" customWidth="1"/>
    <col min="9475" max="9477" width="9.140625" style="43"/>
    <col min="9478" max="9478" width="29.140625" style="43" customWidth="1"/>
    <col min="9479" max="9479" width="25.5703125" style="43" customWidth="1"/>
    <col min="9480" max="9481" width="3.7109375" style="43" customWidth="1"/>
    <col min="9482" max="9723" width="9.140625" style="43"/>
    <col min="9724" max="9725" width="0" style="43" hidden="1" customWidth="1"/>
    <col min="9726" max="9726" width="3.28515625" style="43" customWidth="1"/>
    <col min="9727" max="9727" width="9.28515625" style="43" customWidth="1"/>
    <col min="9728" max="9728" width="47" style="43" customWidth="1"/>
    <col min="9729" max="9729" width="64.42578125" style="43" customWidth="1"/>
    <col min="9730" max="9730" width="27" style="43" customWidth="1"/>
    <col min="9731" max="9733" width="9.140625" style="43"/>
    <col min="9734" max="9734" width="29.140625" style="43" customWidth="1"/>
    <col min="9735" max="9735" width="25.5703125" style="43" customWidth="1"/>
    <col min="9736" max="9737" width="3.7109375" style="43" customWidth="1"/>
    <col min="9738" max="9979" width="9.140625" style="43"/>
    <col min="9980" max="9981" width="0" style="43" hidden="1" customWidth="1"/>
    <col min="9982" max="9982" width="3.28515625" style="43" customWidth="1"/>
    <col min="9983" max="9983" width="9.28515625" style="43" customWidth="1"/>
    <col min="9984" max="9984" width="47" style="43" customWidth="1"/>
    <col min="9985" max="9985" width="64.42578125" style="43" customWidth="1"/>
    <col min="9986" max="9986" width="27" style="43" customWidth="1"/>
    <col min="9987" max="9989" width="9.140625" style="43"/>
    <col min="9990" max="9990" width="29.140625" style="43" customWidth="1"/>
    <col min="9991" max="9991" width="25.5703125" style="43" customWidth="1"/>
    <col min="9992" max="9993" width="3.7109375" style="43" customWidth="1"/>
    <col min="9994" max="10235" width="9.140625" style="43"/>
    <col min="10236" max="10237" width="0" style="43" hidden="1" customWidth="1"/>
    <col min="10238" max="10238" width="3.28515625" style="43" customWidth="1"/>
    <col min="10239" max="10239" width="9.28515625" style="43" customWidth="1"/>
    <col min="10240" max="10240" width="47" style="43" customWidth="1"/>
    <col min="10241" max="10241" width="64.42578125" style="43" customWidth="1"/>
    <col min="10242" max="10242" width="27" style="43" customWidth="1"/>
    <col min="10243" max="10245" width="9.140625" style="43"/>
    <col min="10246" max="10246" width="29.140625" style="43" customWidth="1"/>
    <col min="10247" max="10247" width="25.5703125" style="43" customWidth="1"/>
    <col min="10248" max="10249" width="3.7109375" style="43" customWidth="1"/>
    <col min="10250" max="10491" width="9.140625" style="43"/>
    <col min="10492" max="10493" width="0" style="43" hidden="1" customWidth="1"/>
    <col min="10494" max="10494" width="3.28515625" style="43" customWidth="1"/>
    <col min="10495" max="10495" width="9.28515625" style="43" customWidth="1"/>
    <col min="10496" max="10496" width="47" style="43" customWidth="1"/>
    <col min="10497" max="10497" width="64.42578125" style="43" customWidth="1"/>
    <col min="10498" max="10498" width="27" style="43" customWidth="1"/>
    <col min="10499" max="10501" width="9.140625" style="43"/>
    <col min="10502" max="10502" width="29.140625" style="43" customWidth="1"/>
    <col min="10503" max="10503" width="25.5703125" style="43" customWidth="1"/>
    <col min="10504" max="10505" width="3.7109375" style="43" customWidth="1"/>
    <col min="10506" max="10747" width="9.140625" style="43"/>
    <col min="10748" max="10749" width="0" style="43" hidden="1" customWidth="1"/>
    <col min="10750" max="10750" width="3.28515625" style="43" customWidth="1"/>
    <col min="10751" max="10751" width="9.28515625" style="43" customWidth="1"/>
    <col min="10752" max="10752" width="47" style="43" customWidth="1"/>
    <col min="10753" max="10753" width="64.42578125" style="43" customWidth="1"/>
    <col min="10754" max="10754" width="27" style="43" customWidth="1"/>
    <col min="10755" max="10757" width="9.140625" style="43"/>
    <col min="10758" max="10758" width="29.140625" style="43" customWidth="1"/>
    <col min="10759" max="10759" width="25.5703125" style="43" customWidth="1"/>
    <col min="10760" max="10761" width="3.7109375" style="43" customWidth="1"/>
    <col min="10762" max="11003" width="9.140625" style="43"/>
    <col min="11004" max="11005" width="0" style="43" hidden="1" customWidth="1"/>
    <col min="11006" max="11006" width="3.28515625" style="43" customWidth="1"/>
    <col min="11007" max="11007" width="9.28515625" style="43" customWidth="1"/>
    <col min="11008" max="11008" width="47" style="43" customWidth="1"/>
    <col min="11009" max="11009" width="64.42578125" style="43" customWidth="1"/>
    <col min="11010" max="11010" width="27" style="43" customWidth="1"/>
    <col min="11011" max="11013" width="9.140625" style="43"/>
    <col min="11014" max="11014" width="29.140625" style="43" customWidth="1"/>
    <col min="11015" max="11015" width="25.5703125" style="43" customWidth="1"/>
    <col min="11016" max="11017" width="3.7109375" style="43" customWidth="1"/>
    <col min="11018" max="11259" width="9.140625" style="43"/>
    <col min="11260" max="11261" width="0" style="43" hidden="1" customWidth="1"/>
    <col min="11262" max="11262" width="3.28515625" style="43" customWidth="1"/>
    <col min="11263" max="11263" width="9.28515625" style="43" customWidth="1"/>
    <col min="11264" max="11264" width="47" style="43" customWidth="1"/>
    <col min="11265" max="11265" width="64.42578125" style="43" customWidth="1"/>
    <col min="11266" max="11266" width="27" style="43" customWidth="1"/>
    <col min="11267" max="11269" width="9.140625" style="43"/>
    <col min="11270" max="11270" width="29.140625" style="43" customWidth="1"/>
    <col min="11271" max="11271" width="25.5703125" style="43" customWidth="1"/>
    <col min="11272" max="11273" width="3.7109375" style="43" customWidth="1"/>
    <col min="11274" max="11515" width="9.140625" style="43"/>
    <col min="11516" max="11517" width="0" style="43" hidden="1" customWidth="1"/>
    <col min="11518" max="11518" width="3.28515625" style="43" customWidth="1"/>
    <col min="11519" max="11519" width="9.28515625" style="43" customWidth="1"/>
    <col min="11520" max="11520" width="47" style="43" customWidth="1"/>
    <col min="11521" max="11521" width="64.42578125" style="43" customWidth="1"/>
    <col min="11522" max="11522" width="27" style="43" customWidth="1"/>
    <col min="11523" max="11525" width="9.140625" style="43"/>
    <col min="11526" max="11526" width="29.140625" style="43" customWidth="1"/>
    <col min="11527" max="11527" width="25.5703125" style="43" customWidth="1"/>
    <col min="11528" max="11529" width="3.7109375" style="43" customWidth="1"/>
    <col min="11530" max="11771" width="9.140625" style="43"/>
    <col min="11772" max="11773" width="0" style="43" hidden="1" customWidth="1"/>
    <col min="11774" max="11774" width="3.28515625" style="43" customWidth="1"/>
    <col min="11775" max="11775" width="9.28515625" style="43" customWidth="1"/>
    <col min="11776" max="11776" width="47" style="43" customWidth="1"/>
    <col min="11777" max="11777" width="64.42578125" style="43" customWidth="1"/>
    <col min="11778" max="11778" width="27" style="43" customWidth="1"/>
    <col min="11779" max="11781" width="9.140625" style="43"/>
    <col min="11782" max="11782" width="29.140625" style="43" customWidth="1"/>
    <col min="11783" max="11783" width="25.5703125" style="43" customWidth="1"/>
    <col min="11784" max="11785" width="3.7109375" style="43" customWidth="1"/>
    <col min="11786" max="12027" width="9.140625" style="43"/>
    <col min="12028" max="12029" width="0" style="43" hidden="1" customWidth="1"/>
    <col min="12030" max="12030" width="3.28515625" style="43" customWidth="1"/>
    <col min="12031" max="12031" width="9.28515625" style="43" customWidth="1"/>
    <col min="12032" max="12032" width="47" style="43" customWidth="1"/>
    <col min="12033" max="12033" width="64.42578125" style="43" customWidth="1"/>
    <col min="12034" max="12034" width="27" style="43" customWidth="1"/>
    <col min="12035" max="12037" width="9.140625" style="43"/>
    <col min="12038" max="12038" width="29.140625" style="43" customWidth="1"/>
    <col min="12039" max="12039" width="25.5703125" style="43" customWidth="1"/>
    <col min="12040" max="12041" width="3.7109375" style="43" customWidth="1"/>
    <col min="12042" max="12283" width="9.140625" style="43"/>
    <col min="12284" max="12285" width="0" style="43" hidden="1" customWidth="1"/>
    <col min="12286" max="12286" width="3.28515625" style="43" customWidth="1"/>
    <col min="12287" max="12287" width="9.28515625" style="43" customWidth="1"/>
    <col min="12288" max="12288" width="47" style="43" customWidth="1"/>
    <col min="12289" max="12289" width="64.42578125" style="43" customWidth="1"/>
    <col min="12290" max="12290" width="27" style="43" customWidth="1"/>
    <col min="12291" max="12293" width="9.140625" style="43"/>
    <col min="12294" max="12294" width="29.140625" style="43" customWidth="1"/>
    <col min="12295" max="12295" width="25.5703125" style="43" customWidth="1"/>
    <col min="12296" max="12297" width="3.7109375" style="43" customWidth="1"/>
    <col min="12298" max="12539" width="9.140625" style="43"/>
    <col min="12540" max="12541" width="0" style="43" hidden="1" customWidth="1"/>
    <col min="12542" max="12542" width="3.28515625" style="43" customWidth="1"/>
    <col min="12543" max="12543" width="9.28515625" style="43" customWidth="1"/>
    <col min="12544" max="12544" width="47" style="43" customWidth="1"/>
    <col min="12545" max="12545" width="64.42578125" style="43" customWidth="1"/>
    <col min="12546" max="12546" width="27" style="43" customWidth="1"/>
    <col min="12547" max="12549" width="9.140625" style="43"/>
    <col min="12550" max="12550" width="29.140625" style="43" customWidth="1"/>
    <col min="12551" max="12551" width="25.5703125" style="43" customWidth="1"/>
    <col min="12552" max="12553" width="3.7109375" style="43" customWidth="1"/>
    <col min="12554" max="12795" width="9.140625" style="43"/>
    <col min="12796" max="12797" width="0" style="43" hidden="1" customWidth="1"/>
    <col min="12798" max="12798" width="3.28515625" style="43" customWidth="1"/>
    <col min="12799" max="12799" width="9.28515625" style="43" customWidth="1"/>
    <col min="12800" max="12800" width="47" style="43" customWidth="1"/>
    <col min="12801" max="12801" width="64.42578125" style="43" customWidth="1"/>
    <col min="12802" max="12802" width="27" style="43" customWidth="1"/>
    <col min="12803" max="12805" width="9.140625" style="43"/>
    <col min="12806" max="12806" width="29.140625" style="43" customWidth="1"/>
    <col min="12807" max="12807" width="25.5703125" style="43" customWidth="1"/>
    <col min="12808" max="12809" width="3.7109375" style="43" customWidth="1"/>
    <col min="12810" max="13051" width="9.140625" style="43"/>
    <col min="13052" max="13053" width="0" style="43" hidden="1" customWidth="1"/>
    <col min="13054" max="13054" width="3.28515625" style="43" customWidth="1"/>
    <col min="13055" max="13055" width="9.28515625" style="43" customWidth="1"/>
    <col min="13056" max="13056" width="47" style="43" customWidth="1"/>
    <col min="13057" max="13057" width="64.42578125" style="43" customWidth="1"/>
    <col min="13058" max="13058" width="27" style="43" customWidth="1"/>
    <col min="13059" max="13061" width="9.140625" style="43"/>
    <col min="13062" max="13062" width="29.140625" style="43" customWidth="1"/>
    <col min="13063" max="13063" width="25.5703125" style="43" customWidth="1"/>
    <col min="13064" max="13065" width="3.7109375" style="43" customWidth="1"/>
    <col min="13066" max="13307" width="9.140625" style="43"/>
    <col min="13308" max="13309" width="0" style="43" hidden="1" customWidth="1"/>
    <col min="13310" max="13310" width="3.28515625" style="43" customWidth="1"/>
    <col min="13311" max="13311" width="9.28515625" style="43" customWidth="1"/>
    <col min="13312" max="13312" width="47" style="43" customWidth="1"/>
    <col min="13313" max="13313" width="64.42578125" style="43" customWidth="1"/>
    <col min="13314" max="13314" width="27" style="43" customWidth="1"/>
    <col min="13315" max="13317" width="9.140625" style="43"/>
    <col min="13318" max="13318" width="29.140625" style="43" customWidth="1"/>
    <col min="13319" max="13319" width="25.5703125" style="43" customWidth="1"/>
    <col min="13320" max="13321" width="3.7109375" style="43" customWidth="1"/>
    <col min="13322" max="13563" width="9.140625" style="43"/>
    <col min="13564" max="13565" width="0" style="43" hidden="1" customWidth="1"/>
    <col min="13566" max="13566" width="3.28515625" style="43" customWidth="1"/>
    <col min="13567" max="13567" width="9.28515625" style="43" customWidth="1"/>
    <col min="13568" max="13568" width="47" style="43" customWidth="1"/>
    <col min="13569" max="13569" width="64.42578125" style="43" customWidth="1"/>
    <col min="13570" max="13570" width="27" style="43" customWidth="1"/>
    <col min="13571" max="13573" width="9.140625" style="43"/>
    <col min="13574" max="13574" width="29.140625" style="43" customWidth="1"/>
    <col min="13575" max="13575" width="25.5703125" style="43" customWidth="1"/>
    <col min="13576" max="13577" width="3.7109375" style="43" customWidth="1"/>
    <col min="13578" max="13819" width="9.140625" style="43"/>
    <col min="13820" max="13821" width="0" style="43" hidden="1" customWidth="1"/>
    <col min="13822" max="13822" width="3.28515625" style="43" customWidth="1"/>
    <col min="13823" max="13823" width="9.28515625" style="43" customWidth="1"/>
    <col min="13824" max="13824" width="47" style="43" customWidth="1"/>
    <col min="13825" max="13825" width="64.42578125" style="43" customWidth="1"/>
    <col min="13826" max="13826" width="27" style="43" customWidth="1"/>
    <col min="13827" max="13829" width="9.140625" style="43"/>
    <col min="13830" max="13830" width="29.140625" style="43" customWidth="1"/>
    <col min="13831" max="13831" width="25.5703125" style="43" customWidth="1"/>
    <col min="13832" max="13833" width="3.7109375" style="43" customWidth="1"/>
    <col min="13834" max="14075" width="9.140625" style="43"/>
    <col min="14076" max="14077" width="0" style="43" hidden="1" customWidth="1"/>
    <col min="14078" max="14078" width="3.28515625" style="43" customWidth="1"/>
    <col min="14079" max="14079" width="9.28515625" style="43" customWidth="1"/>
    <col min="14080" max="14080" width="47" style="43" customWidth="1"/>
    <col min="14081" max="14081" width="64.42578125" style="43" customWidth="1"/>
    <col min="14082" max="14082" width="27" style="43" customWidth="1"/>
    <col min="14083" max="14085" width="9.140625" style="43"/>
    <col min="14086" max="14086" width="29.140625" style="43" customWidth="1"/>
    <col min="14087" max="14087" width="25.5703125" style="43" customWidth="1"/>
    <col min="14088" max="14089" width="3.7109375" style="43" customWidth="1"/>
    <col min="14090" max="14331" width="9.140625" style="43"/>
    <col min="14332" max="14333" width="0" style="43" hidden="1" customWidth="1"/>
    <col min="14334" max="14334" width="3.28515625" style="43" customWidth="1"/>
    <col min="14335" max="14335" width="9.28515625" style="43" customWidth="1"/>
    <col min="14336" max="14336" width="47" style="43" customWidth="1"/>
    <col min="14337" max="14337" width="64.42578125" style="43" customWidth="1"/>
    <col min="14338" max="14338" width="27" style="43" customWidth="1"/>
    <col min="14339" max="14341" width="9.140625" style="43"/>
    <col min="14342" max="14342" width="29.140625" style="43" customWidth="1"/>
    <col min="14343" max="14343" width="25.5703125" style="43" customWidth="1"/>
    <col min="14344" max="14345" width="3.7109375" style="43" customWidth="1"/>
    <col min="14346" max="14587" width="9.140625" style="43"/>
    <col min="14588" max="14589" width="0" style="43" hidden="1" customWidth="1"/>
    <col min="14590" max="14590" width="3.28515625" style="43" customWidth="1"/>
    <col min="14591" max="14591" width="9.28515625" style="43" customWidth="1"/>
    <col min="14592" max="14592" width="47" style="43" customWidth="1"/>
    <col min="14593" max="14593" width="64.42578125" style="43" customWidth="1"/>
    <col min="14594" max="14594" width="27" style="43" customWidth="1"/>
    <col min="14595" max="14597" width="9.140625" style="43"/>
    <col min="14598" max="14598" width="29.140625" style="43" customWidth="1"/>
    <col min="14599" max="14599" width="25.5703125" style="43" customWidth="1"/>
    <col min="14600" max="14601" width="3.7109375" style="43" customWidth="1"/>
    <col min="14602" max="14843" width="9.140625" style="43"/>
    <col min="14844" max="14845" width="0" style="43" hidden="1" customWidth="1"/>
    <col min="14846" max="14846" width="3.28515625" style="43" customWidth="1"/>
    <col min="14847" max="14847" width="9.28515625" style="43" customWidth="1"/>
    <col min="14848" max="14848" width="47" style="43" customWidth="1"/>
    <col min="14849" max="14849" width="64.42578125" style="43" customWidth="1"/>
    <col min="14850" max="14850" width="27" style="43" customWidth="1"/>
    <col min="14851" max="14853" width="9.140625" style="43"/>
    <col min="14854" max="14854" width="29.140625" style="43" customWidth="1"/>
    <col min="14855" max="14855" width="25.5703125" style="43" customWidth="1"/>
    <col min="14856" max="14857" width="3.7109375" style="43" customWidth="1"/>
    <col min="14858" max="15099" width="9.140625" style="43"/>
    <col min="15100" max="15101" width="0" style="43" hidden="1" customWidth="1"/>
    <col min="15102" max="15102" width="3.28515625" style="43" customWidth="1"/>
    <col min="15103" max="15103" width="9.28515625" style="43" customWidth="1"/>
    <col min="15104" max="15104" width="47" style="43" customWidth="1"/>
    <col min="15105" max="15105" width="64.42578125" style="43" customWidth="1"/>
    <col min="15106" max="15106" width="27" style="43" customWidth="1"/>
    <col min="15107" max="15109" width="9.140625" style="43"/>
    <col min="15110" max="15110" width="29.140625" style="43" customWidth="1"/>
    <col min="15111" max="15111" width="25.5703125" style="43" customWidth="1"/>
    <col min="15112" max="15113" width="3.7109375" style="43" customWidth="1"/>
    <col min="15114" max="15355" width="9.140625" style="43"/>
    <col min="15356" max="15357" width="0" style="43" hidden="1" customWidth="1"/>
    <col min="15358" max="15358" width="3.28515625" style="43" customWidth="1"/>
    <col min="15359" max="15359" width="9.28515625" style="43" customWidth="1"/>
    <col min="15360" max="15360" width="47" style="43" customWidth="1"/>
    <col min="15361" max="15361" width="64.42578125" style="43" customWidth="1"/>
    <col min="15362" max="15362" width="27" style="43" customWidth="1"/>
    <col min="15363" max="15365" width="9.140625" style="43"/>
    <col min="15366" max="15366" width="29.140625" style="43" customWidth="1"/>
    <col min="15367" max="15367" width="25.5703125" style="43" customWidth="1"/>
    <col min="15368" max="15369" width="3.7109375" style="43" customWidth="1"/>
    <col min="15370" max="15611" width="9.140625" style="43"/>
    <col min="15612" max="15613" width="0" style="43" hidden="1" customWidth="1"/>
    <col min="15614" max="15614" width="3.28515625" style="43" customWidth="1"/>
    <col min="15615" max="15615" width="9.28515625" style="43" customWidth="1"/>
    <col min="15616" max="15616" width="47" style="43" customWidth="1"/>
    <col min="15617" max="15617" width="64.42578125" style="43" customWidth="1"/>
    <col min="15618" max="15618" width="27" style="43" customWidth="1"/>
    <col min="15619" max="15621" width="9.140625" style="43"/>
    <col min="15622" max="15622" width="29.140625" style="43" customWidth="1"/>
    <col min="15623" max="15623" width="25.5703125" style="43" customWidth="1"/>
    <col min="15624" max="15625" width="3.7109375" style="43" customWidth="1"/>
    <col min="15626" max="15867" width="9.140625" style="43"/>
    <col min="15868" max="15869" width="0" style="43" hidden="1" customWidth="1"/>
    <col min="15870" max="15870" width="3.28515625" style="43" customWidth="1"/>
    <col min="15871" max="15871" width="9.28515625" style="43" customWidth="1"/>
    <col min="15872" max="15872" width="47" style="43" customWidth="1"/>
    <col min="15873" max="15873" width="64.42578125" style="43" customWidth="1"/>
    <col min="15874" max="15874" width="27" style="43" customWidth="1"/>
    <col min="15875" max="15877" width="9.140625" style="43"/>
    <col min="15878" max="15878" width="29.140625" style="43" customWidth="1"/>
    <col min="15879" max="15879" width="25.5703125" style="43" customWidth="1"/>
    <col min="15880" max="15881" width="3.7109375" style="43" customWidth="1"/>
    <col min="15882" max="16123" width="9.140625" style="43"/>
    <col min="16124" max="16125" width="0" style="43" hidden="1" customWidth="1"/>
    <col min="16126" max="16126" width="3.28515625" style="43" customWidth="1"/>
    <col min="16127" max="16127" width="9.28515625" style="43" customWidth="1"/>
    <col min="16128" max="16128" width="47" style="43" customWidth="1"/>
    <col min="16129" max="16129" width="64.42578125" style="43" customWidth="1"/>
    <col min="16130" max="16130" width="27" style="43" customWidth="1"/>
    <col min="16131" max="16133" width="9.140625" style="43"/>
    <col min="16134" max="16134" width="29.140625" style="43" customWidth="1"/>
    <col min="16135" max="16135" width="25.5703125" style="43" customWidth="1"/>
    <col min="16136" max="16137" width="3.7109375" style="43" customWidth="1"/>
    <col min="16138" max="16384" width="9.140625" style="43"/>
  </cols>
  <sheetData>
    <row r="1" spans="1:3">
      <c r="B1" s="44" t="s">
        <v>40</v>
      </c>
      <c r="C1" s="45"/>
    </row>
    <row r="2" spans="1:3">
      <c r="B2" s="44" t="s">
        <v>41</v>
      </c>
      <c r="C2" s="45"/>
    </row>
    <row r="3" spans="1:3">
      <c r="B3" s="44"/>
      <c r="C3" s="45"/>
    </row>
    <row r="4" spans="1:3">
      <c r="A4" s="77" t="s">
        <v>16</v>
      </c>
      <c r="B4" s="77"/>
    </row>
    <row r="5" spans="1:3">
      <c r="A5" s="46"/>
      <c r="B5" s="46"/>
    </row>
    <row r="6" spans="1:3">
      <c r="A6" s="46"/>
      <c r="B6" s="46"/>
    </row>
    <row r="7" spans="1:3">
      <c r="A7" s="47" t="s">
        <v>35</v>
      </c>
      <c r="B7" s="47" t="s">
        <v>72</v>
      </c>
    </row>
    <row r="8" spans="1:3">
      <c r="A8" s="47" t="s">
        <v>36</v>
      </c>
      <c r="B8" s="47" t="s">
        <v>73</v>
      </c>
    </row>
    <row r="9" spans="1:3">
      <c r="A9" s="47" t="s">
        <v>37</v>
      </c>
      <c r="B9" s="55" t="s">
        <v>77</v>
      </c>
    </row>
    <row r="10" spans="1:3">
      <c r="A10" s="47" t="s">
        <v>3</v>
      </c>
      <c r="B10" s="55" t="s">
        <v>77</v>
      </c>
    </row>
    <row r="11" spans="1:3">
      <c r="A11" s="47" t="s">
        <v>1</v>
      </c>
      <c r="B11" s="47" t="s">
        <v>4</v>
      </c>
    </row>
    <row r="12" spans="1:3">
      <c r="A12" s="47" t="s">
        <v>2</v>
      </c>
      <c r="B12" s="57">
        <v>997150001</v>
      </c>
    </row>
    <row r="13" spans="1:3">
      <c r="A13" s="47" t="s">
        <v>42</v>
      </c>
      <c r="B13" s="47" t="s">
        <v>5</v>
      </c>
    </row>
    <row r="14" spans="1:3">
      <c r="A14" s="47" t="s">
        <v>38</v>
      </c>
      <c r="B14" s="47" t="s">
        <v>6</v>
      </c>
    </row>
    <row r="15" spans="1:3" ht="45">
      <c r="A15" s="47" t="s">
        <v>43</v>
      </c>
      <c r="B15" s="48" t="s">
        <v>78</v>
      </c>
    </row>
    <row r="16" spans="1:3">
      <c r="A16" s="47" t="s">
        <v>39</v>
      </c>
      <c r="B16" s="58" t="s">
        <v>79</v>
      </c>
    </row>
    <row r="17" spans="1:2">
      <c r="A17" s="46"/>
      <c r="B17" s="46"/>
    </row>
    <row r="18" spans="1:2">
      <c r="A18" s="46"/>
      <c r="B18" s="46"/>
    </row>
    <row r="19" spans="1:2">
      <c r="A19" s="46"/>
      <c r="B19" s="46"/>
    </row>
    <row r="23" spans="1:2">
      <c r="B23" s="54"/>
    </row>
  </sheetData>
  <mergeCells count="1">
    <mergeCell ref="A4:B4"/>
  </mergeCells>
  <dataValidations count="19">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xr:uid="{00000000-0002-0000-0200-000000000000}">
      <formula1>yes_no</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xr:uid="{00000000-0002-0000-0200-000001000000}">
      <formula1>MR_LIST</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xr:uid="{00000000-0002-0000-0200-000002000000}">
      <formula1>ts_list</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xr:uid="{00000000-0002-0000-0200-000003000000}">
      <formula1>vdet_tbo_list_with_no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xr:uid="{00000000-0002-0000-0200-000004000000}">
      <formula1>vdet_gvs_list_with_no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xr:uid="{00000000-0002-0000-0200-000005000000}">
      <formula1>vdet_vs_list_with_no</formula1>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200-000006000000}">
      <formula1>vdet_vo_list_with_no</formula1>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xr:uid="{00000000-0002-0000-0200-000007000000}">
      <formula1>0</formula1>
      <formula2>9.99999999999999E+23</formula2>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xr:uid="{00000000-0002-0000-0200-000008000000}">
      <formula1>0</formula1>
      <formula2>9.99999999999999E+23</formula2>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xr:uid="{00000000-0002-0000-0200-000009000000}">
      <formula1>list_url</formula1>
    </dataValidation>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xr:uid="{00000000-0002-0000-0200-00000A000000}">
      <formula1>list_email</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xr:uid="{00000000-0002-0000-0200-00000B000000}"/>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xr:uid="{00000000-0002-0000-0200-00000C000000}">
      <formula1>List_open</formula1>
    </dataValidation>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xr:uid="{00000000-0002-0000-0200-00000D000000}">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xr:uid="{00000000-0002-0000-0200-00000E000000}"/>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xr:uid="{00000000-0002-0000-0200-00000F000000}">
      <formula1>MO_LIST_6</formula1>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xr:uid="{00000000-0002-0000-0200-000010000000}">
      <formula1>list_ed</formula1>
    </dataValidation>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xr:uid="{00000000-0002-0000-0200-000011000000}">
      <formula1>10</formula1>
      <formula2>12</formula2>
    </dataValidation>
    <dataValidation allowBlank="1" showInputMessage="1" errorTitle="Ошибка" sqref="B12" xr:uid="{B4BCE411-3988-4A98-BEE9-67E8B2AD9E79}"/>
  </dataValidations>
  <hyperlinks>
    <hyperlink ref="B14" r:id="rId1" display="mailto:fortum@fortum.ru?subject=fortum%40fortum.ru" xr:uid="{00000000-0004-0000-0200-000000000000}"/>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r:uid="{00000000-0002-0000-0200-000012000000}">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A1:O27"/>
  <sheetViews>
    <sheetView zoomScaleNormal="100" workbookViewId="0">
      <pane xSplit="3" ySplit="6" topLeftCell="D7" activePane="bottomRight" state="frozen"/>
      <selection activeCell="Q19" sqref="Q19"/>
      <selection pane="topRight" activeCell="Q19" sqref="Q19"/>
      <selection pane="bottomLeft" activeCell="Q19" sqref="Q19"/>
      <selection pane="bottomRight"/>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55</v>
      </c>
    </row>
    <row r="2" spans="1:15">
      <c r="F2" s="19"/>
      <c r="O2" s="18" t="s">
        <v>34</v>
      </c>
    </row>
    <row r="3" spans="1:15">
      <c r="F3" s="19"/>
    </row>
    <row r="4" spans="1:15" ht="12.75" customHeight="1">
      <c r="A4" s="66" t="s">
        <v>17</v>
      </c>
      <c r="B4" s="66"/>
      <c r="C4" s="66"/>
      <c r="D4" s="66"/>
      <c r="E4" s="66"/>
      <c r="F4" s="66"/>
      <c r="G4" s="66"/>
      <c r="H4" s="66"/>
      <c r="I4" s="66"/>
      <c r="J4" s="66"/>
      <c r="K4" s="66"/>
      <c r="L4" s="66"/>
      <c r="M4" s="66"/>
      <c r="N4" s="66"/>
      <c r="O4" s="66"/>
    </row>
    <row r="5" spans="1:15" ht="12.75" customHeight="1">
      <c r="A5" s="66" t="str">
        <f>Титульный!$C$9</f>
        <v>Аргаяшская ТЭЦ без ДПМ/НВ</v>
      </c>
      <c r="B5" s="66"/>
      <c r="C5" s="66"/>
      <c r="D5" s="66"/>
      <c r="E5" s="66"/>
      <c r="F5" s="66"/>
      <c r="G5" s="66"/>
      <c r="H5" s="66"/>
      <c r="I5" s="66"/>
      <c r="J5" s="66"/>
      <c r="K5" s="66"/>
      <c r="L5" s="66"/>
      <c r="M5" s="66"/>
      <c r="N5" s="66"/>
      <c r="O5" s="66"/>
    </row>
    <row r="7" spans="1:15" ht="12.75" customHeight="1">
      <c r="A7" s="78" t="s">
        <v>54</v>
      </c>
      <c r="B7" s="79"/>
      <c r="C7" s="79"/>
      <c r="D7" s="79"/>
      <c r="E7" s="79"/>
      <c r="F7" s="79"/>
      <c r="G7" s="79"/>
      <c r="H7" s="79"/>
      <c r="I7" s="79"/>
      <c r="J7" s="79"/>
      <c r="K7" s="79"/>
      <c r="L7" s="79"/>
      <c r="M7" s="79"/>
      <c r="N7" s="79"/>
      <c r="O7" s="79"/>
    </row>
    <row r="8" spans="1:15" s="1" customFormat="1" ht="12.75" customHeight="1">
      <c r="A8" s="80" t="s">
        <v>44</v>
      </c>
      <c r="B8" s="80" t="s">
        <v>7</v>
      </c>
      <c r="C8" s="80" t="s">
        <v>49</v>
      </c>
      <c r="D8" s="80">
        <v>2017</v>
      </c>
      <c r="E8" s="80"/>
      <c r="F8" s="80"/>
      <c r="G8" s="80"/>
      <c r="H8" s="80"/>
      <c r="I8" s="80"/>
      <c r="J8" s="80"/>
      <c r="K8" s="80"/>
      <c r="L8" s="80"/>
      <c r="M8" s="80"/>
      <c r="N8" s="80"/>
      <c r="O8" s="80"/>
    </row>
    <row r="9" spans="1:15" s="1" customFormat="1">
      <c r="A9" s="80"/>
      <c r="B9" s="80"/>
      <c r="C9" s="80"/>
      <c r="D9" s="40" t="s">
        <v>58</v>
      </c>
      <c r="E9" s="40" t="s">
        <v>59</v>
      </c>
      <c r="F9" s="40" t="s">
        <v>60</v>
      </c>
      <c r="G9" s="40" t="s">
        <v>61</v>
      </c>
      <c r="H9" s="40" t="s">
        <v>62</v>
      </c>
      <c r="I9" s="40" t="s">
        <v>63</v>
      </c>
      <c r="J9" s="40" t="s">
        <v>64</v>
      </c>
      <c r="K9" s="40" t="s">
        <v>65</v>
      </c>
      <c r="L9" s="40" t="s">
        <v>66</v>
      </c>
      <c r="M9" s="40" t="s">
        <v>67</v>
      </c>
      <c r="N9" s="40" t="s">
        <v>68</v>
      </c>
      <c r="O9" s="40" t="s">
        <v>69</v>
      </c>
    </row>
    <row r="10" spans="1:15" ht="12.75" customHeight="1">
      <c r="A10" s="24" t="s">
        <v>45</v>
      </c>
      <c r="B10" s="22" t="s">
        <v>50</v>
      </c>
      <c r="C10" s="21" t="s">
        <v>52</v>
      </c>
      <c r="D10" s="49">
        <f>'[2]Рег уровни 2017'!D302</f>
        <v>1085.4869427249384</v>
      </c>
      <c r="E10" s="49">
        <f>'[2]Рег уровни 2017'!E302</f>
        <v>1085.4869427249384</v>
      </c>
      <c r="F10" s="49">
        <f>'[2]Рег уровни 2017'!F302</f>
        <v>1085.4869427249384</v>
      </c>
      <c r="G10" s="49">
        <f>'[2]Рег уровни 2017'!G302</f>
        <v>1085.4869427249384</v>
      </c>
      <c r="H10" s="49">
        <f>'[2]Рег уровни 2017'!H302</f>
        <v>1081.5993417480693</v>
      </c>
      <c r="I10" s="49">
        <f>'[2]Рег уровни 2017'!I302</f>
        <v>1085.4869427249384</v>
      </c>
      <c r="J10" s="50">
        <f>'[2]Рег уровни 2017'!J302</f>
        <v>1114.7178850369576</v>
      </c>
      <c r="K10" s="50">
        <f>'[2]Рег уровни 2017'!K302</f>
        <v>1114.7178850369576</v>
      </c>
      <c r="L10" s="50">
        <f>'[2]Рег уровни 2017'!L302</f>
        <v>1114.7178850369576</v>
      </c>
      <c r="M10" s="50">
        <f>'[2]Рег уровни 2017'!M302</f>
        <v>1114.7178850369576</v>
      </c>
      <c r="N10" s="50">
        <f>'[2]Рег уровни 2017'!N302</f>
        <v>1110.7255953389126</v>
      </c>
      <c r="O10" s="50">
        <f>'[2]Рег уровни 2017'!O302</f>
        <v>1114.7178850369576</v>
      </c>
    </row>
    <row r="11" spans="1:15" ht="12.75" customHeight="1">
      <c r="A11" s="24"/>
      <c r="B11" s="23" t="s">
        <v>53</v>
      </c>
      <c r="C11" s="21" t="s">
        <v>52</v>
      </c>
      <c r="D11" s="39" t="s">
        <v>71</v>
      </c>
      <c r="E11" s="39" t="s">
        <v>71</v>
      </c>
      <c r="F11" s="39" t="s">
        <v>71</v>
      </c>
      <c r="G11" s="39" t="s">
        <v>71</v>
      </c>
      <c r="H11" s="39" t="s">
        <v>71</v>
      </c>
      <c r="I11" s="39" t="s">
        <v>71</v>
      </c>
      <c r="J11" s="39" t="s">
        <v>71</v>
      </c>
      <c r="K11" s="39" t="s">
        <v>71</v>
      </c>
      <c r="L11" s="39" t="s">
        <v>71</v>
      </c>
      <c r="M11" s="39" t="s">
        <v>71</v>
      </c>
      <c r="N11" s="39" t="s">
        <v>71</v>
      </c>
      <c r="O11" s="39" t="s">
        <v>71</v>
      </c>
    </row>
    <row r="12" spans="1:15" ht="12.75" customHeight="1">
      <c r="A12" s="32"/>
      <c r="B12" s="33"/>
      <c r="C12" s="34"/>
      <c r="D12" s="35"/>
      <c r="E12" s="35"/>
      <c r="F12" s="35"/>
      <c r="G12" s="35"/>
      <c r="H12" s="36"/>
      <c r="I12" s="36"/>
      <c r="J12" s="37"/>
      <c r="K12" s="37"/>
      <c r="L12" s="37"/>
      <c r="M12" s="37"/>
      <c r="N12" s="37"/>
      <c r="O12" s="37"/>
    </row>
    <row r="13" spans="1:15" ht="12.75" customHeight="1">
      <c r="A13" s="78" t="s">
        <v>70</v>
      </c>
      <c r="B13" s="79"/>
      <c r="C13" s="79"/>
      <c r="D13" s="79"/>
      <c r="E13" s="79"/>
      <c r="F13" s="79"/>
      <c r="G13" s="79"/>
      <c r="H13" s="79"/>
      <c r="I13" s="79"/>
      <c r="J13" s="79"/>
      <c r="K13" s="79"/>
      <c r="L13" s="79"/>
      <c r="M13" s="79"/>
      <c r="N13" s="79"/>
      <c r="O13" s="79"/>
    </row>
    <row r="14" spans="1:15" ht="12.75" customHeight="1">
      <c r="A14" s="80" t="s">
        <v>44</v>
      </c>
      <c r="B14" s="80" t="s">
        <v>7</v>
      </c>
      <c r="C14" s="80" t="s">
        <v>49</v>
      </c>
      <c r="D14" s="80">
        <v>2018</v>
      </c>
      <c r="E14" s="80"/>
      <c r="F14" s="80"/>
      <c r="G14" s="80"/>
      <c r="H14" s="80"/>
      <c r="I14" s="80"/>
      <c r="J14" s="80"/>
      <c r="K14" s="80"/>
      <c r="L14" s="80"/>
      <c r="M14" s="80"/>
      <c r="N14" s="80"/>
      <c r="O14" s="80"/>
    </row>
    <row r="15" spans="1:15" ht="12.75" customHeight="1">
      <c r="A15" s="80"/>
      <c r="B15" s="80"/>
      <c r="C15" s="80"/>
      <c r="D15" s="56" t="s">
        <v>58</v>
      </c>
      <c r="E15" s="56" t="s">
        <v>59</v>
      </c>
      <c r="F15" s="56" t="s">
        <v>60</v>
      </c>
      <c r="G15" s="56" t="s">
        <v>61</v>
      </c>
      <c r="H15" s="56" t="s">
        <v>62</v>
      </c>
      <c r="I15" s="56" t="s">
        <v>63</v>
      </c>
      <c r="J15" s="56" t="s">
        <v>64</v>
      </c>
      <c r="K15" s="56" t="s">
        <v>65</v>
      </c>
      <c r="L15" s="56" t="s">
        <v>66</v>
      </c>
      <c r="M15" s="56" t="s">
        <v>67</v>
      </c>
      <c r="N15" s="56" t="s">
        <v>68</v>
      </c>
      <c r="O15" s="56" t="s">
        <v>69</v>
      </c>
    </row>
    <row r="16" spans="1:15" ht="12.75" customHeight="1">
      <c r="A16" s="26" t="s">
        <v>46</v>
      </c>
      <c r="B16" s="22" t="s">
        <v>50</v>
      </c>
      <c r="C16" s="21" t="s">
        <v>52</v>
      </c>
      <c r="D16" s="49">
        <f>'[3]12.12.2017'!D$288</f>
        <v>1114.7178850369576</v>
      </c>
      <c r="E16" s="49">
        <f>'[3]12.12.2017'!E$288</f>
        <v>1114.7178850369576</v>
      </c>
      <c r="F16" s="49">
        <f>'[3]12.12.2017'!F$288</f>
        <v>1114.7178850369576</v>
      </c>
      <c r="G16" s="49">
        <f>'[3]12.12.2017'!G$288</f>
        <v>1114.7178850369576</v>
      </c>
      <c r="H16" s="49">
        <f>'[3]12.12.2017'!H$288</f>
        <v>1110.7255953389126</v>
      </c>
      <c r="I16" s="49">
        <f>'[3]12.12.2017'!I$288</f>
        <v>1114.7178850369576</v>
      </c>
      <c r="J16" s="49">
        <f>'[3]12.12.2017'!J$288</f>
        <v>1147.6730036348301</v>
      </c>
      <c r="K16" s="49">
        <f>'[3]12.12.2017'!K$288</f>
        <v>1147.6730036348301</v>
      </c>
      <c r="L16" s="49">
        <f>'[3]12.12.2017'!L$288</f>
        <v>1147.6730036348301</v>
      </c>
      <c r="M16" s="49">
        <f>'[3]12.12.2017'!M$288</f>
        <v>1147.6730036348301</v>
      </c>
      <c r="N16" s="49">
        <f>'[3]12.12.2017'!N$288</f>
        <v>1143.5626873201479</v>
      </c>
      <c r="O16" s="49">
        <f>'[3]12.12.2017'!O$288</f>
        <v>1147.6730036348301</v>
      </c>
    </row>
    <row r="17" spans="1:15" ht="12.75" customHeight="1">
      <c r="A17" s="26"/>
      <c r="B17" s="23" t="s">
        <v>53</v>
      </c>
      <c r="C17" s="21" t="s">
        <v>52</v>
      </c>
      <c r="D17" s="39" t="s">
        <v>71</v>
      </c>
      <c r="E17" s="39" t="s">
        <v>71</v>
      </c>
      <c r="F17" s="39" t="s">
        <v>71</v>
      </c>
      <c r="G17" s="39" t="s">
        <v>71</v>
      </c>
      <c r="H17" s="39" t="s">
        <v>71</v>
      </c>
      <c r="I17" s="39" t="s">
        <v>71</v>
      </c>
      <c r="J17" s="39" t="s">
        <v>71</v>
      </c>
      <c r="K17" s="39" t="s">
        <v>71</v>
      </c>
      <c r="L17" s="39" t="s">
        <v>71</v>
      </c>
      <c r="M17" s="39" t="s">
        <v>71</v>
      </c>
      <c r="N17" s="39" t="s">
        <v>71</v>
      </c>
      <c r="O17" s="39" t="s">
        <v>71</v>
      </c>
    </row>
    <row r="18" spans="1:15" ht="12.75" customHeight="1">
      <c r="A18" s="32"/>
      <c r="B18" s="33"/>
      <c r="C18" s="34"/>
      <c r="D18" s="35"/>
      <c r="E18" s="35"/>
      <c r="F18" s="35"/>
      <c r="G18" s="35"/>
      <c r="H18" s="35"/>
      <c r="I18" s="35"/>
    </row>
    <row r="19" spans="1:15" ht="12.75" customHeight="1">
      <c r="A19" s="78" t="s">
        <v>48</v>
      </c>
      <c r="B19" s="79"/>
      <c r="C19" s="79"/>
      <c r="D19" s="79"/>
      <c r="E19" s="79"/>
      <c r="F19" s="79"/>
      <c r="G19" s="79"/>
      <c r="H19" s="79"/>
      <c r="I19" s="79"/>
      <c r="J19" s="79"/>
      <c r="K19" s="79"/>
      <c r="L19" s="79"/>
      <c r="M19" s="79"/>
      <c r="N19" s="79"/>
      <c r="O19" s="79"/>
    </row>
    <row r="20" spans="1:15" ht="12.75" customHeight="1">
      <c r="A20" s="80" t="s">
        <v>44</v>
      </c>
      <c r="B20" s="80" t="s">
        <v>7</v>
      </c>
      <c r="C20" s="80" t="s">
        <v>49</v>
      </c>
      <c r="D20" s="80">
        <v>2019</v>
      </c>
      <c r="E20" s="80"/>
      <c r="F20" s="80"/>
      <c r="G20" s="80"/>
      <c r="H20" s="80"/>
      <c r="I20" s="80"/>
      <c r="J20" s="80"/>
      <c r="K20" s="80"/>
      <c r="L20" s="80"/>
      <c r="M20" s="80"/>
      <c r="N20" s="80"/>
      <c r="O20" s="80"/>
    </row>
    <row r="21" spans="1:15" ht="12.75" customHeight="1">
      <c r="A21" s="80"/>
      <c r="B21" s="80"/>
      <c r="C21" s="80"/>
      <c r="D21" s="27" t="s">
        <v>58</v>
      </c>
      <c r="E21" s="27" t="s">
        <v>59</v>
      </c>
      <c r="F21" s="27" t="s">
        <v>60</v>
      </c>
      <c r="G21" s="27" t="s">
        <v>61</v>
      </c>
      <c r="H21" s="27" t="s">
        <v>62</v>
      </c>
      <c r="I21" s="27" t="s">
        <v>63</v>
      </c>
      <c r="J21" s="27" t="s">
        <v>64</v>
      </c>
      <c r="K21" s="27" t="s">
        <v>65</v>
      </c>
      <c r="L21" s="27" t="s">
        <v>66</v>
      </c>
      <c r="M21" s="27" t="s">
        <v>67</v>
      </c>
      <c r="N21" s="27" t="s">
        <v>68</v>
      </c>
      <c r="O21" s="27" t="s">
        <v>69</v>
      </c>
    </row>
    <row r="22" spans="1:15" ht="12.75" customHeight="1">
      <c r="A22" s="26" t="s">
        <v>47</v>
      </c>
      <c r="B22" s="22" t="s">
        <v>50</v>
      </c>
      <c r="C22" s="21" t="s">
        <v>52</v>
      </c>
      <c r="D22" s="49">
        <f>[4]Топливо!$R$252</f>
        <v>907.43809818645866</v>
      </c>
      <c r="E22" s="49">
        <f>[4]Топливо!$X$252</f>
        <v>971.88306013189685</v>
      </c>
      <c r="F22" s="49">
        <f>[4]Топливо!$AD$252</f>
        <v>1160.7569893352859</v>
      </c>
      <c r="G22" s="49">
        <f>[4]Топливо!$AJ$252</f>
        <v>1294.5280576001542</v>
      </c>
      <c r="H22" s="49">
        <f>[4]Топливо!$AP$252</f>
        <v>1496.2191550870853</v>
      </c>
      <c r="I22" s="49">
        <f>[4]Топливо!$AV$252</f>
        <v>1580.6153892698069</v>
      </c>
      <c r="J22" s="51">
        <f>[4]Топливо!$BB$252</f>
        <v>1692.1355658405043</v>
      </c>
      <c r="K22" s="51">
        <f>[4]Топливо!$BH$252</f>
        <v>1621.1142279420865</v>
      </c>
      <c r="L22" s="51">
        <f>[4]Топливо!$BN$252</f>
        <v>1594.5253636860268</v>
      </c>
      <c r="M22" s="51">
        <f>[4]Топливо!$BT$252</f>
        <v>1094.9606729810307</v>
      </c>
      <c r="N22" s="51">
        <f>[4]Топливо!$BZ$252</f>
        <v>1078.4773499358839</v>
      </c>
      <c r="O22" s="51">
        <f>[4]Топливо!$CF$252</f>
        <v>1057.7814637855713</v>
      </c>
    </row>
    <row r="23" spans="1:15">
      <c r="A23" s="26"/>
      <c r="B23" s="23" t="s">
        <v>76</v>
      </c>
      <c r="C23" s="21" t="s">
        <v>52</v>
      </c>
      <c r="D23" s="49">
        <f>[4]Топливо!$R$214</f>
        <v>847.02532540790526</v>
      </c>
      <c r="E23" s="49">
        <f>[4]Топливо!$X$214</f>
        <v>907.25426180551108</v>
      </c>
      <c r="F23" s="49">
        <f>[4]Топливо!$AD$214</f>
        <v>1083.7719526497997</v>
      </c>
      <c r="G23" s="49">
        <f>[4]Топливо!$AJ$214</f>
        <v>1208.7916426169663</v>
      </c>
      <c r="H23" s="49">
        <f>[4]Топливо!$AP$214</f>
        <v>1397.2879954084908</v>
      </c>
      <c r="I23" s="49">
        <f>[4]Топливо!$AV$214</f>
        <v>1476.1629806259875</v>
      </c>
      <c r="J23" s="51">
        <f>[4]Топливо!$BB$214</f>
        <v>1580.3453886359853</v>
      </c>
      <c r="K23" s="51">
        <f>[4]Топливо!$BH$214</f>
        <v>1513.9703064879313</v>
      </c>
      <c r="L23" s="51">
        <f>[4]Топливо!$BN$214</f>
        <v>1489.1209006411466</v>
      </c>
      <c r="M23" s="51">
        <f>[4]Топливо!$BT$214</f>
        <v>1022.2380121318045</v>
      </c>
      <c r="N23" s="51">
        <f>[4]Топливо!$BZ$214</f>
        <v>1006.8330373232559</v>
      </c>
      <c r="O23" s="51">
        <f>[4]Топливо!$CF$214</f>
        <v>987.49108765006656</v>
      </c>
    </row>
    <row r="24" spans="1:15">
      <c r="A24" s="32"/>
      <c r="B24" s="33"/>
      <c r="C24" s="34"/>
      <c r="D24" s="35"/>
      <c r="E24" s="35"/>
      <c r="F24" s="35"/>
      <c r="G24" s="35"/>
      <c r="H24" s="36"/>
      <c r="I24" s="36"/>
      <c r="J24" s="37"/>
      <c r="K24" s="37"/>
      <c r="L24" s="37"/>
      <c r="M24" s="37"/>
      <c r="N24" s="37"/>
      <c r="O24" s="37"/>
    </row>
    <row r="25" spans="1:15">
      <c r="A25" s="82" t="s">
        <v>51</v>
      </c>
      <c r="B25" s="82"/>
      <c r="C25" s="82"/>
      <c r="D25" s="82"/>
      <c r="E25" s="82"/>
      <c r="F25" s="82"/>
      <c r="G25" s="82"/>
      <c r="H25" s="82"/>
      <c r="I25" s="82"/>
      <c r="J25" s="82"/>
      <c r="K25" s="82"/>
      <c r="L25" s="82"/>
      <c r="M25" s="82"/>
      <c r="N25" s="82"/>
      <c r="O25" s="82"/>
    </row>
    <row r="26" spans="1:15">
      <c r="A26" s="82" t="s">
        <v>80</v>
      </c>
      <c r="B26" s="82"/>
      <c r="C26" s="82"/>
      <c r="D26" s="82"/>
      <c r="E26" s="82"/>
      <c r="F26" s="82"/>
      <c r="G26" s="82"/>
      <c r="H26" s="82"/>
      <c r="I26" s="82"/>
      <c r="J26" s="82"/>
      <c r="K26" s="82"/>
      <c r="L26" s="82"/>
      <c r="M26" s="82"/>
      <c r="N26" s="82"/>
      <c r="O26" s="82"/>
    </row>
    <row r="27" spans="1:15" ht="39" customHeight="1">
      <c r="A27" s="81" t="s">
        <v>81</v>
      </c>
      <c r="B27" s="81"/>
      <c r="C27" s="81"/>
      <c r="D27" s="81"/>
      <c r="E27" s="81"/>
      <c r="F27" s="81"/>
      <c r="G27" s="81"/>
      <c r="H27" s="81"/>
      <c r="I27" s="81"/>
      <c r="J27" s="81"/>
      <c r="K27" s="81"/>
      <c r="L27" s="81"/>
      <c r="M27" s="81"/>
      <c r="N27" s="81"/>
      <c r="O27" s="81"/>
    </row>
  </sheetData>
  <mergeCells count="20">
    <mergeCell ref="A27:O27"/>
    <mergeCell ref="D8:O8"/>
    <mergeCell ref="A25:O25"/>
    <mergeCell ref="A26:O26"/>
    <mergeCell ref="D14:O14"/>
    <mergeCell ref="A4:O4"/>
    <mergeCell ref="A5:O5"/>
    <mergeCell ref="A19:O19"/>
    <mergeCell ref="A20:A21"/>
    <mergeCell ref="B20:B21"/>
    <mergeCell ref="C20:C21"/>
    <mergeCell ref="D20:O20"/>
    <mergeCell ref="A7:O7"/>
    <mergeCell ref="A8:A9"/>
    <mergeCell ref="B8:B9"/>
    <mergeCell ref="C8:C9"/>
    <mergeCell ref="A13:O13"/>
    <mergeCell ref="A14:A15"/>
    <mergeCell ref="B14:B15"/>
    <mergeCell ref="C14:C15"/>
  </mergeCells>
  <pageMargins left="0.70866141732283472" right="0.70866141732283472" top="0.74803149606299213" bottom="0.74803149606299213"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pageSetUpPr fitToPage="1"/>
  </sheetPr>
  <dimension ref="A1:O27"/>
  <sheetViews>
    <sheetView zoomScaleNormal="100" workbookViewId="0">
      <pane xSplit="3" ySplit="6" topLeftCell="D7" activePane="bottomRight" state="frozen"/>
      <selection activeCell="A27" sqref="A27:O27"/>
      <selection pane="topRight" activeCell="A27" sqref="A27:O27"/>
      <selection pane="bottomLeft" activeCell="A27" sqref="A27:O27"/>
      <selection pane="bottomRight"/>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55</v>
      </c>
    </row>
    <row r="2" spans="1:15">
      <c r="F2" s="19"/>
      <c r="O2" s="18" t="s">
        <v>34</v>
      </c>
    </row>
    <row r="3" spans="1:15">
      <c r="F3" s="19"/>
    </row>
    <row r="4" spans="1:15" ht="12.75" customHeight="1">
      <c r="A4" s="66" t="s">
        <v>17</v>
      </c>
      <c r="B4" s="66"/>
      <c r="C4" s="66"/>
      <c r="D4" s="66"/>
      <c r="E4" s="66"/>
      <c r="F4" s="66"/>
      <c r="G4" s="66"/>
      <c r="H4" s="66"/>
      <c r="I4" s="66"/>
      <c r="J4" s="66"/>
      <c r="K4" s="66"/>
      <c r="L4" s="66"/>
      <c r="M4" s="66"/>
      <c r="N4" s="66"/>
      <c r="O4" s="66"/>
    </row>
    <row r="5" spans="1:15" ht="12.75" customHeight="1">
      <c r="A5" s="66" t="str">
        <f>Титульный!$C$10</f>
        <v>Аргаяшская ТЭЦ (ТГ 4) НВ</v>
      </c>
      <c r="B5" s="66"/>
      <c r="C5" s="66"/>
      <c r="D5" s="66"/>
      <c r="E5" s="66"/>
      <c r="F5" s="66"/>
      <c r="G5" s="66"/>
      <c r="H5" s="66"/>
      <c r="I5" s="66"/>
      <c r="J5" s="66"/>
      <c r="K5" s="66"/>
      <c r="L5" s="66"/>
      <c r="M5" s="66"/>
      <c r="N5" s="66"/>
      <c r="O5" s="66"/>
    </row>
    <row r="7" spans="1:15" ht="12.75" customHeight="1">
      <c r="A7" s="78" t="s">
        <v>54</v>
      </c>
      <c r="B7" s="79"/>
      <c r="C7" s="79"/>
      <c r="D7" s="79"/>
      <c r="E7" s="79"/>
      <c r="F7" s="79"/>
      <c r="G7" s="79"/>
      <c r="H7" s="79"/>
      <c r="I7" s="79"/>
      <c r="J7" s="79"/>
      <c r="K7" s="79"/>
      <c r="L7" s="79"/>
      <c r="M7" s="79"/>
      <c r="N7" s="79"/>
      <c r="O7" s="79"/>
    </row>
    <row r="8" spans="1:15" s="1" customFormat="1" ht="12.75" customHeight="1">
      <c r="A8" s="80" t="s">
        <v>44</v>
      </c>
      <c r="B8" s="80" t="s">
        <v>7</v>
      </c>
      <c r="C8" s="80" t="s">
        <v>49</v>
      </c>
      <c r="D8" s="80">
        <v>2017</v>
      </c>
      <c r="E8" s="80"/>
      <c r="F8" s="80"/>
      <c r="G8" s="80"/>
      <c r="H8" s="80"/>
      <c r="I8" s="80"/>
      <c r="J8" s="80"/>
      <c r="K8" s="80"/>
      <c r="L8" s="80"/>
      <c r="M8" s="80"/>
      <c r="N8" s="80"/>
      <c r="O8" s="80"/>
    </row>
    <row r="9" spans="1:15" s="1" customFormat="1">
      <c r="A9" s="80"/>
      <c r="B9" s="80"/>
      <c r="C9" s="80"/>
      <c r="D9" s="40" t="s">
        <v>58</v>
      </c>
      <c r="E9" s="40" t="s">
        <v>59</v>
      </c>
      <c r="F9" s="40" t="s">
        <v>60</v>
      </c>
      <c r="G9" s="40" t="s">
        <v>61</v>
      </c>
      <c r="H9" s="40" t="s">
        <v>62</v>
      </c>
      <c r="I9" s="40" t="s">
        <v>63</v>
      </c>
      <c r="J9" s="40" t="s">
        <v>64</v>
      </c>
      <c r="K9" s="40" t="s">
        <v>65</v>
      </c>
      <c r="L9" s="40" t="s">
        <v>66</v>
      </c>
      <c r="M9" s="40" t="s">
        <v>67</v>
      </c>
      <c r="N9" s="40" t="s">
        <v>68</v>
      </c>
      <c r="O9" s="40" t="s">
        <v>69</v>
      </c>
    </row>
    <row r="10" spans="1:15" ht="12.75" customHeight="1">
      <c r="A10" s="25" t="s">
        <v>45</v>
      </c>
      <c r="B10" s="22" t="s">
        <v>50</v>
      </c>
      <c r="C10" s="21" t="s">
        <v>52</v>
      </c>
      <c r="D10" s="49">
        <f>'[2]Рег уровни 2017'!D303</f>
        <v>1248.034068530603</v>
      </c>
      <c r="E10" s="49">
        <f>'[2]Рег уровни 2017'!E303</f>
        <v>1248.034068530603</v>
      </c>
      <c r="F10" s="49">
        <f>'[2]Рег уровни 2017'!F303</f>
        <v>1248.034068530603</v>
      </c>
      <c r="G10" s="49">
        <f>'[2]Рег уровни 2017'!G303</f>
        <v>1248.034068530603</v>
      </c>
      <c r="H10" s="49">
        <f>'[2]Рег уровни 2017'!H303</f>
        <v>1248.034068530603</v>
      </c>
      <c r="I10" s="49">
        <f>'[2]Рег уровни 2017'!I303</f>
        <v>1248.034068530603</v>
      </c>
      <c r="J10" s="50">
        <f>'[2]Рег уровни 2017'!J303</f>
        <v>1248.034068530603</v>
      </c>
      <c r="K10" s="50">
        <f>'[2]Рег уровни 2017'!K303</f>
        <v>1248.034068530603</v>
      </c>
      <c r="L10" s="50">
        <f>'[2]Рег уровни 2017'!L303</f>
        <v>1248.034068530603</v>
      </c>
      <c r="M10" s="50">
        <f>'[2]Рег уровни 2017'!M303</f>
        <v>1248.034068530603</v>
      </c>
      <c r="N10" s="50">
        <f>'[2]Рег уровни 2017'!N303</f>
        <v>1248.034068530603</v>
      </c>
      <c r="O10" s="50">
        <f>'[2]Рег уровни 2017'!O303</f>
        <v>1248.034068530603</v>
      </c>
    </row>
    <row r="11" spans="1:15" ht="12.75" customHeight="1">
      <c r="A11" s="25"/>
      <c r="B11" s="23" t="s">
        <v>53</v>
      </c>
      <c r="C11" s="21" t="s">
        <v>52</v>
      </c>
      <c r="D11" s="39" t="s">
        <v>71</v>
      </c>
      <c r="E11" s="39" t="s">
        <v>71</v>
      </c>
      <c r="F11" s="39" t="s">
        <v>71</v>
      </c>
      <c r="G11" s="39" t="s">
        <v>71</v>
      </c>
      <c r="H11" s="39" t="s">
        <v>71</v>
      </c>
      <c r="I11" s="39" t="s">
        <v>71</v>
      </c>
      <c r="J11" s="39" t="s">
        <v>71</v>
      </c>
      <c r="K11" s="39" t="s">
        <v>71</v>
      </c>
      <c r="L11" s="39" t="s">
        <v>71</v>
      </c>
      <c r="M11" s="39" t="s">
        <v>71</v>
      </c>
      <c r="N11" s="39" t="s">
        <v>71</v>
      </c>
      <c r="O11" s="39" t="s">
        <v>71</v>
      </c>
    </row>
    <row r="12" spans="1:15" ht="12.75" customHeight="1">
      <c r="A12" s="32"/>
      <c r="B12" s="33"/>
      <c r="C12" s="34"/>
      <c r="D12" s="34"/>
      <c r="E12" s="34"/>
      <c r="F12" s="34"/>
      <c r="G12" s="34"/>
      <c r="H12" s="34"/>
      <c r="I12" s="34"/>
      <c r="J12" s="34"/>
      <c r="K12" s="37"/>
      <c r="L12" s="37"/>
      <c r="M12" s="37"/>
      <c r="N12" s="37"/>
      <c r="O12" s="37"/>
    </row>
    <row r="13" spans="1:15" ht="12.75" customHeight="1">
      <c r="A13" s="78" t="s">
        <v>70</v>
      </c>
      <c r="B13" s="79"/>
      <c r="C13" s="79"/>
      <c r="D13" s="79"/>
      <c r="E13" s="79"/>
      <c r="F13" s="79"/>
      <c r="G13" s="79"/>
      <c r="H13" s="79"/>
      <c r="I13" s="79"/>
      <c r="J13" s="79"/>
      <c r="K13" s="79"/>
      <c r="L13" s="79"/>
      <c r="M13" s="79"/>
      <c r="N13" s="79"/>
      <c r="O13" s="79"/>
    </row>
    <row r="14" spans="1:15" ht="12.75" customHeight="1">
      <c r="A14" s="80" t="s">
        <v>44</v>
      </c>
      <c r="B14" s="80" t="s">
        <v>7</v>
      </c>
      <c r="C14" s="80" t="s">
        <v>49</v>
      </c>
      <c r="D14" s="80">
        <v>2018</v>
      </c>
      <c r="E14" s="80"/>
      <c r="F14" s="80"/>
      <c r="G14" s="80"/>
      <c r="H14" s="80"/>
      <c r="I14" s="80"/>
      <c r="J14" s="80"/>
      <c r="K14" s="80"/>
      <c r="L14" s="80"/>
      <c r="M14" s="80"/>
      <c r="N14" s="80"/>
      <c r="O14" s="80"/>
    </row>
    <row r="15" spans="1:15" ht="12.75" customHeight="1">
      <c r="A15" s="80"/>
      <c r="B15" s="80"/>
      <c r="C15" s="80"/>
      <c r="D15" s="56" t="s">
        <v>58</v>
      </c>
      <c r="E15" s="56" t="s">
        <v>59</v>
      </c>
      <c r="F15" s="56" t="s">
        <v>60</v>
      </c>
      <c r="G15" s="56" t="s">
        <v>61</v>
      </c>
      <c r="H15" s="56" t="s">
        <v>62</v>
      </c>
      <c r="I15" s="56" t="s">
        <v>63</v>
      </c>
      <c r="J15" s="56" t="s">
        <v>64</v>
      </c>
      <c r="K15" s="56" t="s">
        <v>65</v>
      </c>
      <c r="L15" s="56" t="s">
        <v>66</v>
      </c>
      <c r="M15" s="56" t="s">
        <v>67</v>
      </c>
      <c r="N15" s="56" t="s">
        <v>68</v>
      </c>
      <c r="O15" s="56" t="s">
        <v>69</v>
      </c>
    </row>
    <row r="16" spans="1:15" ht="12.75" customHeight="1">
      <c r="A16" s="26" t="s">
        <v>46</v>
      </c>
      <c r="B16" s="22" t="s">
        <v>50</v>
      </c>
      <c r="C16" s="21" t="s">
        <v>52</v>
      </c>
      <c r="D16" s="49">
        <f>'[3]12.12.2017'!D$289</f>
        <v>1248.034068530603</v>
      </c>
      <c r="E16" s="49">
        <f>'[3]12.12.2017'!E$289</f>
        <v>1248.034068530603</v>
      </c>
      <c r="F16" s="49">
        <f>'[3]12.12.2017'!F$289</f>
        <v>1248.034068530603</v>
      </c>
      <c r="G16" s="49">
        <f>'[3]12.12.2017'!G$289</f>
        <v>1248.034068530603</v>
      </c>
      <c r="H16" s="49">
        <f>'[3]12.12.2017'!H$289</f>
        <v>1248.034068530603</v>
      </c>
      <c r="I16" s="49">
        <f>'[3]12.12.2017'!I$289</f>
        <v>1248.034068530603</v>
      </c>
      <c r="J16" s="49">
        <f>'[3]12.12.2017'!J$289</f>
        <v>1290.4672268606434</v>
      </c>
      <c r="K16" s="49">
        <f>'[3]12.12.2017'!K$289</f>
        <v>1290.4672268606434</v>
      </c>
      <c r="L16" s="49">
        <f>'[3]12.12.2017'!L$289</f>
        <v>1290.4672268606434</v>
      </c>
      <c r="M16" s="49">
        <f>'[3]12.12.2017'!M$289</f>
        <v>1290.4672268606434</v>
      </c>
      <c r="N16" s="49">
        <f>'[3]12.12.2017'!N$289</f>
        <v>1290.4672268606434</v>
      </c>
      <c r="O16" s="49">
        <f>'[3]12.12.2017'!O$289</f>
        <v>1290.4672268606434</v>
      </c>
    </row>
    <row r="17" spans="1:15" ht="12.75" customHeight="1">
      <c r="A17" s="26"/>
      <c r="B17" s="23" t="s">
        <v>53</v>
      </c>
      <c r="C17" s="21" t="s">
        <v>52</v>
      </c>
      <c r="D17" s="39" t="s">
        <v>71</v>
      </c>
      <c r="E17" s="39" t="s">
        <v>71</v>
      </c>
      <c r="F17" s="39" t="s">
        <v>71</v>
      </c>
      <c r="G17" s="39" t="s">
        <v>71</v>
      </c>
      <c r="H17" s="39" t="s">
        <v>71</v>
      </c>
      <c r="I17" s="39" t="s">
        <v>71</v>
      </c>
      <c r="J17" s="39" t="s">
        <v>71</v>
      </c>
      <c r="K17" s="39" t="s">
        <v>71</v>
      </c>
      <c r="L17" s="39" t="s">
        <v>71</v>
      </c>
      <c r="M17" s="39" t="s">
        <v>71</v>
      </c>
      <c r="N17" s="39" t="s">
        <v>71</v>
      </c>
      <c r="O17" s="39" t="s">
        <v>71</v>
      </c>
    </row>
    <row r="18" spans="1:15" ht="12.75" customHeight="1">
      <c r="A18" s="32"/>
      <c r="B18" s="33"/>
      <c r="C18" s="34"/>
      <c r="D18" s="34"/>
      <c r="E18" s="34"/>
      <c r="F18" s="34"/>
      <c r="G18" s="34"/>
      <c r="H18" s="34"/>
      <c r="I18" s="34"/>
      <c r="J18" s="34"/>
    </row>
    <row r="19" spans="1:15" ht="12.75" customHeight="1">
      <c r="A19" s="78" t="s">
        <v>48</v>
      </c>
      <c r="B19" s="79"/>
      <c r="C19" s="79"/>
      <c r="D19" s="79"/>
      <c r="E19" s="79"/>
      <c r="F19" s="79"/>
      <c r="G19" s="79"/>
      <c r="H19" s="79"/>
      <c r="I19" s="79"/>
      <c r="J19" s="79"/>
      <c r="K19" s="79"/>
      <c r="L19" s="79"/>
      <c r="M19" s="79"/>
      <c r="N19" s="79"/>
      <c r="O19" s="79"/>
    </row>
    <row r="20" spans="1:15" ht="12.75" customHeight="1">
      <c r="A20" s="80" t="s">
        <v>44</v>
      </c>
      <c r="B20" s="80" t="s">
        <v>7</v>
      </c>
      <c r="C20" s="80" t="s">
        <v>49</v>
      </c>
      <c r="D20" s="80">
        <v>2019</v>
      </c>
      <c r="E20" s="80"/>
      <c r="F20" s="80"/>
      <c r="G20" s="80"/>
      <c r="H20" s="80"/>
      <c r="I20" s="80"/>
      <c r="J20" s="80"/>
      <c r="K20" s="80"/>
      <c r="L20" s="80"/>
      <c r="M20" s="80"/>
      <c r="N20" s="80"/>
      <c r="O20" s="80"/>
    </row>
    <row r="21" spans="1:15" ht="12.75" customHeight="1">
      <c r="A21" s="80"/>
      <c r="B21" s="80"/>
      <c r="C21" s="80"/>
      <c r="D21" s="27" t="s">
        <v>58</v>
      </c>
      <c r="E21" s="27" t="s">
        <v>59</v>
      </c>
      <c r="F21" s="27" t="s">
        <v>60</v>
      </c>
      <c r="G21" s="27" t="s">
        <v>61</v>
      </c>
      <c r="H21" s="27" t="s">
        <v>62</v>
      </c>
      <c r="I21" s="27" t="s">
        <v>63</v>
      </c>
      <c r="J21" s="27" t="s">
        <v>64</v>
      </c>
      <c r="K21" s="27" t="s">
        <v>65</v>
      </c>
      <c r="L21" s="27" t="s">
        <v>66</v>
      </c>
      <c r="M21" s="27" t="s">
        <v>67</v>
      </c>
      <c r="N21" s="27" t="s">
        <v>68</v>
      </c>
      <c r="O21" s="27" t="s">
        <v>69</v>
      </c>
    </row>
    <row r="22" spans="1:15" ht="12.75" customHeight="1">
      <c r="A22" s="26" t="s">
        <v>47</v>
      </c>
      <c r="B22" s="22" t="s">
        <v>50</v>
      </c>
      <c r="C22" s="21" t="s">
        <v>52</v>
      </c>
      <c r="D22" s="49">
        <f>[5]Топливо!$R$200</f>
        <v>1584.6936340330399</v>
      </c>
      <c r="E22" s="49">
        <f>[5]Топливо!$X$200</f>
        <v>1599.5978470592331</v>
      </c>
      <c r="F22" s="49">
        <f>[5]Топливо!$AD$200</f>
        <v>1626.7980358320362</v>
      </c>
      <c r="G22" s="49">
        <f>[5]Топливо!$AJ$200</f>
        <v>1648.4091447200162</v>
      </c>
      <c r="H22" s="49">
        <f>[5]Топливо!$AP$200</f>
        <v>1590.2827139178619</v>
      </c>
      <c r="I22" s="49">
        <f>[5]Топливо!$AV$200</f>
        <v>1585.0662393586947</v>
      </c>
      <c r="J22" s="51">
        <f>[5]Топливо!$BB$200</f>
        <v>1623.4206144946199</v>
      </c>
      <c r="K22" s="51">
        <f>[5]Топливо!$BH$200</f>
        <v>1630.3352683096568</v>
      </c>
      <c r="L22" s="51">
        <f>[5]Топливо!$BN$200</f>
        <v>1698.3293641575253</v>
      </c>
      <c r="M22" s="51">
        <f>[5]Топливо!$BT$200</f>
        <v>1729.8294537593627</v>
      </c>
      <c r="N22" s="51">
        <f>[5]Топливо!$BZ$200</f>
        <v>1707.5489025775755</v>
      </c>
      <c r="O22" s="51">
        <f>[5]Топливо!$CF$200</f>
        <v>1680.658582185763</v>
      </c>
    </row>
    <row r="23" spans="1:15">
      <c r="A23" s="26"/>
      <c r="B23" s="23" t="s">
        <v>76</v>
      </c>
      <c r="C23" s="21" t="s">
        <v>52</v>
      </c>
      <c r="D23" s="49">
        <f>[5]Топливо!$R$170</f>
        <v>1479.9744243299435</v>
      </c>
      <c r="E23" s="49">
        <f>[5]Топливо!$X$170</f>
        <v>1493.9035953824607</v>
      </c>
      <c r="F23" s="49">
        <f>[5]Топливо!$AD$170</f>
        <v>1519.3243325533047</v>
      </c>
      <c r="G23" s="49">
        <f>[5]Топливо!$AJ$170</f>
        <v>1539.5216305794543</v>
      </c>
      <c r="H23" s="49">
        <f>[5]Топливо!$AP$170</f>
        <v>1485.1978634746372</v>
      </c>
      <c r="I23" s="49">
        <f>[5]Топливо!$AV$170</f>
        <v>1480.3226536062566</v>
      </c>
      <c r="J23" s="51">
        <f>[5]Топливо!$BB$170</f>
        <v>1516.1258079388972</v>
      </c>
      <c r="K23" s="51">
        <f>[5]Топливо!$BH$170</f>
        <v>1522.5881012239784</v>
      </c>
      <c r="L23" s="51">
        <f>[5]Топливо!$BN$170</f>
        <v>1586.1339851939488</v>
      </c>
      <c r="M23" s="51">
        <f>[5]Топливо!$BT$170</f>
        <v>1615.5733212704324</v>
      </c>
      <c r="N23" s="51">
        <f>[5]Топливо!$BZ$170</f>
        <v>1594.7503762407248</v>
      </c>
      <c r="O23" s="51">
        <f>[5]Топливо!$CF$170</f>
        <v>1569.6192356876288</v>
      </c>
    </row>
    <row r="24" spans="1:15">
      <c r="A24" s="32"/>
      <c r="B24" s="33"/>
      <c r="C24" s="34"/>
      <c r="D24" s="34"/>
      <c r="E24" s="34"/>
      <c r="F24" s="34"/>
      <c r="G24" s="34"/>
      <c r="H24" s="34"/>
      <c r="I24" s="34"/>
      <c r="J24" s="34"/>
      <c r="K24" s="37"/>
      <c r="L24" s="37"/>
      <c r="M24" s="37"/>
      <c r="N24" s="37"/>
      <c r="O24" s="37"/>
    </row>
    <row r="25" spans="1:15">
      <c r="A25" s="82" t="s">
        <v>51</v>
      </c>
      <c r="B25" s="82"/>
      <c r="C25" s="82"/>
      <c r="D25" s="82"/>
      <c r="E25" s="82"/>
      <c r="F25" s="82"/>
      <c r="G25" s="82"/>
      <c r="H25" s="82"/>
      <c r="I25" s="82"/>
      <c r="J25" s="82"/>
      <c r="K25" s="82"/>
      <c r="L25" s="82"/>
      <c r="M25" s="82"/>
      <c r="N25" s="82"/>
      <c r="O25" s="82"/>
    </row>
    <row r="26" spans="1:15">
      <c r="A26" s="82" t="s">
        <v>80</v>
      </c>
      <c r="B26" s="82"/>
      <c r="C26" s="82"/>
      <c r="D26" s="82"/>
      <c r="E26" s="82"/>
      <c r="F26" s="82"/>
      <c r="G26" s="82"/>
      <c r="H26" s="82"/>
      <c r="I26" s="82"/>
      <c r="J26" s="82"/>
      <c r="K26" s="82"/>
      <c r="L26" s="82"/>
      <c r="M26" s="82"/>
      <c r="N26" s="82"/>
      <c r="O26" s="82"/>
    </row>
    <row r="27" spans="1:15" ht="39" customHeight="1">
      <c r="A27" s="81" t="s">
        <v>81</v>
      </c>
      <c r="B27" s="81"/>
      <c r="C27" s="81"/>
      <c r="D27" s="81"/>
      <c r="E27" s="81"/>
      <c r="F27" s="81"/>
      <c r="G27" s="81"/>
      <c r="H27" s="81"/>
      <c r="I27" s="81"/>
      <c r="J27" s="81"/>
      <c r="K27" s="81"/>
      <c r="L27" s="81"/>
      <c r="M27" s="81"/>
      <c r="N27" s="81"/>
      <c r="O27" s="81"/>
    </row>
  </sheetData>
  <mergeCells count="20">
    <mergeCell ref="A27:O27"/>
    <mergeCell ref="D8:O8"/>
    <mergeCell ref="A25:O25"/>
    <mergeCell ref="A26:O26"/>
    <mergeCell ref="D14:O14"/>
    <mergeCell ref="A4:O4"/>
    <mergeCell ref="A5:O5"/>
    <mergeCell ref="A19:O19"/>
    <mergeCell ref="A20:A21"/>
    <mergeCell ref="B20:B21"/>
    <mergeCell ref="C20:C21"/>
    <mergeCell ref="D20:O20"/>
    <mergeCell ref="A8:A9"/>
    <mergeCell ref="B8:B9"/>
    <mergeCell ref="C8:C9"/>
    <mergeCell ref="A7:O7"/>
    <mergeCell ref="A13:O13"/>
    <mergeCell ref="A14:A15"/>
    <mergeCell ref="B14:B15"/>
    <mergeCell ref="C14:C15"/>
  </mergeCells>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55</v>
      </c>
    </row>
    <row r="2" spans="1:15">
      <c r="F2" s="19"/>
      <c r="O2" s="18" t="s">
        <v>34</v>
      </c>
    </row>
    <row r="3" spans="1:15">
      <c r="F3" s="19"/>
    </row>
    <row r="4" spans="1:15" ht="12.75" customHeight="1">
      <c r="A4" s="66" t="s">
        <v>17</v>
      </c>
      <c r="B4" s="66"/>
      <c r="C4" s="66"/>
      <c r="D4" s="66"/>
      <c r="E4" s="66"/>
      <c r="F4" s="66"/>
      <c r="G4" s="66"/>
      <c r="H4" s="66"/>
      <c r="I4" s="66"/>
      <c r="J4" s="66"/>
      <c r="K4" s="66"/>
      <c r="L4" s="66"/>
      <c r="M4" s="66"/>
      <c r="N4" s="66"/>
      <c r="O4" s="66"/>
    </row>
    <row r="5" spans="1:15" ht="12.75" customHeight="1">
      <c r="A5" s="66" t="str">
        <f>Титульный!$C$11</f>
        <v>Челябинская ТЭЦ-1 без ДПМ/НВ</v>
      </c>
      <c r="B5" s="66"/>
      <c r="C5" s="66"/>
      <c r="D5" s="66"/>
      <c r="E5" s="66"/>
      <c r="F5" s="66"/>
      <c r="G5" s="66"/>
      <c r="H5" s="66"/>
      <c r="I5" s="66"/>
      <c r="J5" s="66"/>
      <c r="K5" s="66"/>
      <c r="L5" s="66"/>
      <c r="M5" s="66"/>
      <c r="N5" s="66"/>
      <c r="O5" s="66"/>
    </row>
    <row r="7" spans="1:15" ht="12.75" customHeight="1">
      <c r="A7" s="78" t="s">
        <v>54</v>
      </c>
      <c r="B7" s="79"/>
      <c r="C7" s="79"/>
      <c r="D7" s="79"/>
      <c r="E7" s="79"/>
      <c r="F7" s="79"/>
      <c r="G7" s="79"/>
      <c r="H7" s="79"/>
      <c r="I7" s="79"/>
      <c r="J7" s="79"/>
      <c r="K7" s="79"/>
      <c r="L7" s="79"/>
      <c r="M7" s="79"/>
      <c r="N7" s="79"/>
      <c r="O7" s="79"/>
    </row>
    <row r="8" spans="1:15" s="1" customFormat="1" ht="12.75" customHeight="1">
      <c r="A8" s="80" t="s">
        <v>44</v>
      </c>
      <c r="B8" s="80" t="s">
        <v>7</v>
      </c>
      <c r="C8" s="80" t="s">
        <v>49</v>
      </c>
      <c r="D8" s="80">
        <v>2017</v>
      </c>
      <c r="E8" s="80"/>
      <c r="F8" s="80"/>
      <c r="G8" s="80"/>
      <c r="H8" s="80"/>
      <c r="I8" s="80"/>
      <c r="J8" s="80"/>
      <c r="K8" s="80"/>
      <c r="L8" s="80"/>
      <c r="M8" s="80"/>
      <c r="N8" s="80"/>
      <c r="O8" s="80"/>
    </row>
    <row r="9" spans="1:15" s="1" customFormat="1">
      <c r="A9" s="80"/>
      <c r="B9" s="80"/>
      <c r="C9" s="80"/>
      <c r="D9" s="40" t="s">
        <v>58</v>
      </c>
      <c r="E9" s="40" t="s">
        <v>59</v>
      </c>
      <c r="F9" s="40" t="s">
        <v>60</v>
      </c>
      <c r="G9" s="40" t="s">
        <v>61</v>
      </c>
      <c r="H9" s="40" t="s">
        <v>62</v>
      </c>
      <c r="I9" s="40" t="s">
        <v>63</v>
      </c>
      <c r="J9" s="40" t="s">
        <v>64</v>
      </c>
      <c r="K9" s="40" t="s">
        <v>65</v>
      </c>
      <c r="L9" s="40" t="s">
        <v>66</v>
      </c>
      <c r="M9" s="40" t="s">
        <v>67</v>
      </c>
      <c r="N9" s="40" t="s">
        <v>68</v>
      </c>
      <c r="O9" s="40" t="s">
        <v>69</v>
      </c>
    </row>
    <row r="10" spans="1:15" ht="12.75" customHeight="1">
      <c r="A10" s="24" t="s">
        <v>45</v>
      </c>
      <c r="B10" s="22" t="s">
        <v>50</v>
      </c>
      <c r="C10" s="21" t="s">
        <v>52</v>
      </c>
      <c r="D10" s="49">
        <f>'[2]Рег уровни 2017'!D307</f>
        <v>1292.5615460831873</v>
      </c>
      <c r="E10" s="49">
        <f>'[2]Рег уровни 2017'!E307</f>
        <v>1292.5615460831873</v>
      </c>
      <c r="F10" s="49">
        <f>'[2]Рег уровни 2017'!F307</f>
        <v>1292.5615460831873</v>
      </c>
      <c r="G10" s="49">
        <f>'[2]Рег уровни 2017'!G307</f>
        <v>1292.5615460831873</v>
      </c>
      <c r="H10" s="49">
        <f>'[2]Рег уровни 2017'!H307</f>
        <v>1273.7251178336171</v>
      </c>
      <c r="I10" s="49">
        <f>'[2]Рег уровни 2017'!I307</f>
        <v>1292.5615460831873</v>
      </c>
      <c r="J10" s="50">
        <f>'[2]Рег уровни 2017'!J307</f>
        <v>1322.943048782166</v>
      </c>
      <c r="K10" s="50">
        <f>'[2]Рег уровни 2017'!K307</f>
        <v>1322.943048782166</v>
      </c>
      <c r="L10" s="50">
        <f>'[2]Рег уровни 2017'!L307</f>
        <v>1322.943048782166</v>
      </c>
      <c r="M10" s="50">
        <f>'[2]Рег уровни 2017'!M307</f>
        <v>1322.943048782166</v>
      </c>
      <c r="N10" s="50">
        <f>'[2]Рег уровни 2017'!N307</f>
        <v>1303.6638725664061</v>
      </c>
      <c r="O10" s="50">
        <f>'[2]Рег уровни 2017'!O307</f>
        <v>1322.943048782166</v>
      </c>
    </row>
    <row r="11" spans="1:15" ht="12.75" customHeight="1">
      <c r="A11" s="24"/>
      <c r="B11" s="23" t="s">
        <v>53</v>
      </c>
      <c r="C11" s="21" t="s">
        <v>52</v>
      </c>
      <c r="D11" s="39" t="s">
        <v>71</v>
      </c>
      <c r="E11" s="39" t="s">
        <v>71</v>
      </c>
      <c r="F11" s="39" t="s">
        <v>71</v>
      </c>
      <c r="G11" s="39" t="s">
        <v>71</v>
      </c>
      <c r="H11" s="39" t="s">
        <v>71</v>
      </c>
      <c r="I11" s="39" t="s">
        <v>71</v>
      </c>
      <c r="J11" s="39" t="s">
        <v>71</v>
      </c>
      <c r="K11" s="39" t="s">
        <v>71</v>
      </c>
      <c r="L11" s="39" t="s">
        <v>71</v>
      </c>
      <c r="M11" s="39" t="s">
        <v>71</v>
      </c>
      <c r="N11" s="39" t="s">
        <v>71</v>
      </c>
      <c r="O11" s="39" t="s">
        <v>71</v>
      </c>
    </row>
    <row r="12" spans="1:15" ht="12.75" customHeight="1">
      <c r="A12" s="32"/>
      <c r="B12" s="33"/>
      <c r="C12" s="34"/>
      <c r="D12" s="35"/>
      <c r="E12" s="35"/>
      <c r="F12" s="35"/>
      <c r="G12" s="35"/>
      <c r="H12" s="36"/>
      <c r="I12" s="36"/>
      <c r="J12" s="37"/>
      <c r="K12" s="37"/>
      <c r="L12" s="37"/>
      <c r="M12" s="37"/>
      <c r="N12" s="37"/>
      <c r="O12" s="37"/>
    </row>
    <row r="13" spans="1:15" ht="12.75" customHeight="1">
      <c r="A13" s="78" t="s">
        <v>70</v>
      </c>
      <c r="B13" s="79"/>
      <c r="C13" s="79"/>
      <c r="D13" s="79"/>
      <c r="E13" s="79"/>
      <c r="F13" s="79"/>
      <c r="G13" s="79"/>
      <c r="H13" s="79"/>
      <c r="I13" s="79"/>
      <c r="J13" s="79"/>
      <c r="K13" s="79"/>
      <c r="L13" s="79"/>
      <c r="M13" s="79"/>
      <c r="N13" s="79"/>
      <c r="O13" s="79"/>
    </row>
    <row r="14" spans="1:15" ht="12.75" customHeight="1">
      <c r="A14" s="80" t="s">
        <v>44</v>
      </c>
      <c r="B14" s="80" t="s">
        <v>7</v>
      </c>
      <c r="C14" s="80" t="s">
        <v>49</v>
      </c>
      <c r="D14" s="80">
        <v>2018</v>
      </c>
      <c r="E14" s="80"/>
      <c r="F14" s="80"/>
      <c r="G14" s="80"/>
      <c r="H14" s="80"/>
      <c r="I14" s="80"/>
      <c r="J14" s="80"/>
      <c r="K14" s="80"/>
      <c r="L14" s="80"/>
      <c r="M14" s="80"/>
      <c r="N14" s="80"/>
      <c r="O14" s="80"/>
    </row>
    <row r="15" spans="1:15" ht="12.75" customHeight="1">
      <c r="A15" s="80"/>
      <c r="B15" s="80"/>
      <c r="C15" s="80"/>
      <c r="D15" s="56" t="s">
        <v>58</v>
      </c>
      <c r="E15" s="56" t="s">
        <v>59</v>
      </c>
      <c r="F15" s="56" t="s">
        <v>60</v>
      </c>
      <c r="G15" s="56" t="s">
        <v>61</v>
      </c>
      <c r="H15" s="56" t="s">
        <v>62</v>
      </c>
      <c r="I15" s="56" t="s">
        <v>63</v>
      </c>
      <c r="J15" s="56" t="s">
        <v>64</v>
      </c>
      <c r="K15" s="56" t="s">
        <v>65</v>
      </c>
      <c r="L15" s="56" t="s">
        <v>66</v>
      </c>
      <c r="M15" s="56" t="s">
        <v>67</v>
      </c>
      <c r="N15" s="56" t="s">
        <v>68</v>
      </c>
      <c r="O15" s="56" t="s">
        <v>69</v>
      </c>
    </row>
    <row r="16" spans="1:15" ht="12.75" customHeight="1">
      <c r="A16" s="26" t="s">
        <v>46</v>
      </c>
      <c r="B16" s="22" t="s">
        <v>50</v>
      </c>
      <c r="C16" s="21" t="s">
        <v>52</v>
      </c>
      <c r="D16" s="49">
        <f>'[3]12.12.2017'!D$292</f>
        <v>1322.943048782166</v>
      </c>
      <c r="E16" s="49">
        <f>'[3]12.12.2017'!E$292</f>
        <v>1322.943048782166</v>
      </c>
      <c r="F16" s="49">
        <f>'[3]12.12.2017'!F$292</f>
        <v>1322.943048782166</v>
      </c>
      <c r="G16" s="49">
        <f>'[3]12.12.2017'!G$292</f>
        <v>1322.943048782166</v>
      </c>
      <c r="H16" s="49">
        <f>'[3]12.12.2017'!H$292</f>
        <v>1303.6638725664061</v>
      </c>
      <c r="I16" s="49">
        <f>'[3]12.12.2017'!I$292</f>
        <v>1322.943048782166</v>
      </c>
      <c r="J16" s="49">
        <f>'[3]12.12.2017'!J$292</f>
        <v>1358.170708206505</v>
      </c>
      <c r="K16" s="49">
        <f>'[3]12.12.2017'!K$292</f>
        <v>1358.170708206505</v>
      </c>
      <c r="L16" s="49">
        <f>'[3]12.12.2017'!L$292</f>
        <v>1358.170708206505</v>
      </c>
      <c r="M16" s="49">
        <f>'[3]12.12.2017'!M$292</f>
        <v>1358.170708206505</v>
      </c>
      <c r="N16" s="49">
        <f>'[3]12.12.2017'!N$292</f>
        <v>1338.3781612494001</v>
      </c>
      <c r="O16" s="49">
        <f>'[3]12.12.2017'!O$292</f>
        <v>1358.170708206505</v>
      </c>
    </row>
    <row r="17" spans="1:15" ht="12.75" customHeight="1">
      <c r="A17" s="26"/>
      <c r="B17" s="23" t="s">
        <v>53</v>
      </c>
      <c r="C17" s="21" t="s">
        <v>52</v>
      </c>
      <c r="D17" s="39" t="s">
        <v>71</v>
      </c>
      <c r="E17" s="39" t="s">
        <v>71</v>
      </c>
      <c r="F17" s="39" t="s">
        <v>71</v>
      </c>
      <c r="G17" s="39" t="s">
        <v>71</v>
      </c>
      <c r="H17" s="39" t="s">
        <v>71</v>
      </c>
      <c r="I17" s="39" t="s">
        <v>71</v>
      </c>
      <c r="J17" s="39" t="s">
        <v>71</v>
      </c>
      <c r="K17" s="39" t="s">
        <v>71</v>
      </c>
      <c r="L17" s="39" t="s">
        <v>71</v>
      </c>
      <c r="M17" s="39" t="s">
        <v>71</v>
      </c>
      <c r="N17" s="39" t="s">
        <v>71</v>
      </c>
      <c r="O17" s="39" t="s">
        <v>71</v>
      </c>
    </row>
    <row r="18" spans="1:15" ht="12.75" customHeight="1">
      <c r="A18" s="32"/>
      <c r="B18" s="33"/>
      <c r="C18" s="34"/>
      <c r="D18" s="35"/>
      <c r="E18" s="35"/>
      <c r="F18" s="35"/>
      <c r="G18" s="35"/>
      <c r="H18" s="35"/>
      <c r="I18" s="35"/>
    </row>
    <row r="19" spans="1:15" ht="12.75" customHeight="1">
      <c r="A19" s="78" t="s">
        <v>48</v>
      </c>
      <c r="B19" s="79"/>
      <c r="C19" s="79"/>
      <c r="D19" s="79"/>
      <c r="E19" s="79"/>
      <c r="F19" s="79"/>
      <c r="G19" s="79"/>
      <c r="H19" s="79"/>
      <c r="I19" s="79"/>
      <c r="J19" s="79"/>
      <c r="K19" s="79"/>
      <c r="L19" s="79"/>
      <c r="M19" s="79"/>
      <c r="N19" s="79"/>
      <c r="O19" s="79"/>
    </row>
    <row r="20" spans="1:15" ht="12.75" customHeight="1">
      <c r="A20" s="80" t="s">
        <v>44</v>
      </c>
      <c r="B20" s="80" t="s">
        <v>7</v>
      </c>
      <c r="C20" s="80" t="s">
        <v>49</v>
      </c>
      <c r="D20" s="80">
        <v>2019</v>
      </c>
      <c r="E20" s="80"/>
      <c r="F20" s="80"/>
      <c r="G20" s="80"/>
      <c r="H20" s="80"/>
      <c r="I20" s="80"/>
      <c r="J20" s="80"/>
      <c r="K20" s="80"/>
      <c r="L20" s="80"/>
      <c r="M20" s="80"/>
      <c r="N20" s="80"/>
      <c r="O20" s="80"/>
    </row>
    <row r="21" spans="1:15" ht="12.75" customHeight="1">
      <c r="A21" s="80"/>
      <c r="B21" s="80"/>
      <c r="C21" s="80"/>
      <c r="D21" s="27" t="s">
        <v>58</v>
      </c>
      <c r="E21" s="27" t="s">
        <v>59</v>
      </c>
      <c r="F21" s="27" t="s">
        <v>60</v>
      </c>
      <c r="G21" s="27" t="s">
        <v>61</v>
      </c>
      <c r="H21" s="27" t="s">
        <v>62</v>
      </c>
      <c r="I21" s="27" t="s">
        <v>63</v>
      </c>
      <c r="J21" s="27" t="s">
        <v>64</v>
      </c>
      <c r="K21" s="27" t="s">
        <v>65</v>
      </c>
      <c r="L21" s="27" t="s">
        <v>66</v>
      </c>
      <c r="M21" s="27" t="s">
        <v>67</v>
      </c>
      <c r="N21" s="27" t="s">
        <v>68</v>
      </c>
      <c r="O21" s="27" t="s">
        <v>69</v>
      </c>
    </row>
    <row r="22" spans="1:15" ht="12.75" customHeight="1">
      <c r="A22" s="26" t="s">
        <v>47</v>
      </c>
      <c r="B22" s="22" t="s">
        <v>50</v>
      </c>
      <c r="C22" s="21" t="s">
        <v>52</v>
      </c>
      <c r="D22" s="49">
        <f>[6]Топливо!$R$200</f>
        <v>700.40806443011024</v>
      </c>
      <c r="E22" s="49">
        <f>[6]Топливо!$X$200</f>
        <v>696.67387064737795</v>
      </c>
      <c r="F22" s="49">
        <f>[6]Топливо!$AD$200</f>
        <v>700.88115194427667</v>
      </c>
      <c r="G22" s="49">
        <f>[6]Топливо!$AJ$200</f>
        <v>727.01179810341182</v>
      </c>
      <c r="H22" s="49">
        <f>[6]Топливо!$AP$200</f>
        <v>711.2778926910554</v>
      </c>
      <c r="I22" s="49">
        <f>[6]Топливо!$AV$200</f>
        <v>804.44122784803074</v>
      </c>
      <c r="J22" s="51">
        <f>[6]Топливо!$BB$200</f>
        <v>768.11253650543267</v>
      </c>
      <c r="K22" s="51">
        <f>[6]Топливо!$BH$200</f>
        <v>1080.2196141165612</v>
      </c>
      <c r="L22" s="51">
        <f>[6]Топливо!$BN$200</f>
        <v>972.57314262749094</v>
      </c>
      <c r="M22" s="51">
        <f>[6]Топливо!$BT$200</f>
        <v>709.40683683813131</v>
      </c>
      <c r="N22" s="51">
        <f>[6]Топливо!$BZ$200</f>
        <v>699.90983851524061</v>
      </c>
      <c r="O22" s="51">
        <f>[6]Топливо!$CF$200</f>
        <v>712.15497359521021</v>
      </c>
    </row>
    <row r="23" spans="1:15">
      <c r="A23" s="26"/>
      <c r="B23" s="23" t="s">
        <v>76</v>
      </c>
      <c r="C23" s="21" t="s">
        <v>52</v>
      </c>
      <c r="D23" s="49">
        <f>[6]Топливо!$R$170</f>
        <v>653.53931255150485</v>
      </c>
      <c r="E23" s="49">
        <f>[6]Топливо!$X$170</f>
        <v>650.04941181997935</v>
      </c>
      <c r="F23" s="49">
        <f>[6]Топливо!$AD$170</f>
        <v>653.98145041521184</v>
      </c>
      <c r="G23" s="49">
        <f>[6]Топливо!$AJ$170</f>
        <v>678.40261504991759</v>
      </c>
      <c r="H23" s="49">
        <f>[6]Топливо!$AP$170</f>
        <v>663.69803055238822</v>
      </c>
      <c r="I23" s="49">
        <f>[6]Топливо!$AV$170</f>
        <v>750.76656808227165</v>
      </c>
      <c r="J23" s="51">
        <f>[6]Топливо!$BB$170</f>
        <v>716.77246402376875</v>
      </c>
      <c r="K23" s="51">
        <f>[6]Топливо!$BH$170</f>
        <v>1008.4613216042627</v>
      </c>
      <c r="L23" s="51">
        <f>[6]Топливо!$BN$170</f>
        <v>907.85714264251476</v>
      </c>
      <c r="M23" s="51">
        <f>[6]Топливо!$BT$170</f>
        <v>661.9073241477862</v>
      </c>
      <c r="N23" s="51">
        <f>[6]Топливо!$BZ$170</f>
        <v>653.03162478059858</v>
      </c>
      <c r="O23" s="51">
        <f>[6]Топливо!$CF$170</f>
        <v>664.47567625720569</v>
      </c>
    </row>
    <row r="24" spans="1:15">
      <c r="A24" s="32"/>
      <c r="B24" s="33"/>
      <c r="C24" s="34"/>
      <c r="D24" s="35"/>
      <c r="E24" s="35"/>
      <c r="F24" s="35"/>
      <c r="G24" s="35"/>
      <c r="H24" s="36"/>
      <c r="I24" s="36"/>
      <c r="J24" s="37"/>
      <c r="K24" s="37"/>
      <c r="L24" s="37"/>
      <c r="M24" s="37"/>
      <c r="N24" s="37"/>
      <c r="O24" s="37"/>
    </row>
    <row r="25" spans="1:15">
      <c r="A25" s="82" t="s">
        <v>51</v>
      </c>
      <c r="B25" s="82"/>
      <c r="C25" s="82"/>
      <c r="D25" s="82"/>
      <c r="E25" s="82"/>
      <c r="F25" s="82"/>
      <c r="G25" s="82"/>
      <c r="H25" s="82"/>
      <c r="I25" s="82"/>
      <c r="J25" s="82"/>
      <c r="K25" s="82"/>
      <c r="L25" s="82"/>
      <c r="M25" s="82"/>
      <c r="N25" s="82"/>
      <c r="O25" s="82"/>
    </row>
    <row r="26" spans="1:15">
      <c r="A26" s="82" t="s">
        <v>80</v>
      </c>
      <c r="B26" s="82"/>
      <c r="C26" s="82"/>
      <c r="D26" s="82"/>
      <c r="E26" s="82"/>
      <c r="F26" s="82"/>
      <c r="G26" s="82"/>
      <c r="H26" s="82"/>
      <c r="I26" s="82"/>
      <c r="J26" s="82"/>
      <c r="K26" s="82"/>
      <c r="L26" s="82"/>
      <c r="M26" s="82"/>
      <c r="N26" s="82"/>
      <c r="O26" s="82"/>
    </row>
    <row r="27" spans="1:15" ht="39" customHeight="1">
      <c r="A27" s="81" t="s">
        <v>81</v>
      </c>
      <c r="B27" s="81"/>
      <c r="C27" s="81"/>
      <c r="D27" s="81"/>
      <c r="E27" s="81"/>
      <c r="F27" s="81"/>
      <c r="G27" s="81"/>
      <c r="H27" s="81"/>
      <c r="I27" s="81"/>
      <c r="J27" s="81"/>
      <c r="K27" s="81"/>
      <c r="L27" s="81"/>
      <c r="M27" s="81"/>
      <c r="N27" s="81"/>
      <c r="O27" s="81"/>
    </row>
  </sheetData>
  <mergeCells count="20">
    <mergeCell ref="A27:O27"/>
    <mergeCell ref="D8:O8"/>
    <mergeCell ref="A25:O25"/>
    <mergeCell ref="A26:O26"/>
    <mergeCell ref="D14:O14"/>
    <mergeCell ref="A4:O4"/>
    <mergeCell ref="A5:O5"/>
    <mergeCell ref="A19:O19"/>
    <mergeCell ref="A20:A21"/>
    <mergeCell ref="B20:B21"/>
    <mergeCell ref="C20:C21"/>
    <mergeCell ref="D20:O20"/>
    <mergeCell ref="A8:A9"/>
    <mergeCell ref="B8:B9"/>
    <mergeCell ref="C8:C9"/>
    <mergeCell ref="A7:O7"/>
    <mergeCell ref="A13:O13"/>
    <mergeCell ref="A14:A15"/>
    <mergeCell ref="B14:B15"/>
    <mergeCell ref="C14:C15"/>
  </mergeCells>
  <pageMargins left="0.70866141732283472" right="0.70866141732283472" top="0.74803149606299213" bottom="0.74803149606299213" header="0.31496062992125984" footer="0.31496062992125984"/>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55</v>
      </c>
    </row>
    <row r="2" spans="1:15">
      <c r="F2" s="19"/>
      <c r="O2" s="18" t="s">
        <v>34</v>
      </c>
    </row>
    <row r="3" spans="1:15">
      <c r="F3" s="19"/>
    </row>
    <row r="4" spans="1:15" ht="12.75" customHeight="1">
      <c r="A4" s="66" t="s">
        <v>17</v>
      </c>
      <c r="B4" s="66"/>
      <c r="C4" s="66"/>
      <c r="D4" s="66"/>
      <c r="E4" s="66"/>
      <c r="F4" s="66"/>
      <c r="G4" s="66"/>
      <c r="H4" s="66"/>
      <c r="I4" s="66"/>
      <c r="J4" s="66"/>
      <c r="K4" s="66"/>
      <c r="L4" s="66"/>
      <c r="M4" s="66"/>
      <c r="N4" s="66"/>
      <c r="O4" s="66"/>
    </row>
    <row r="5" spans="1:15" ht="12.75" customHeight="1">
      <c r="A5" s="66" t="str">
        <f>Титульный!$C$12</f>
        <v>Челябинская ТЭЦ-1 (ТГ-10, ТГ-11) НВ</v>
      </c>
      <c r="B5" s="66"/>
      <c r="C5" s="66"/>
      <c r="D5" s="66"/>
      <c r="E5" s="66"/>
      <c r="F5" s="66"/>
      <c r="G5" s="66"/>
      <c r="H5" s="66"/>
      <c r="I5" s="66"/>
      <c r="J5" s="66"/>
      <c r="K5" s="66"/>
      <c r="L5" s="66"/>
      <c r="M5" s="66"/>
      <c r="N5" s="66"/>
      <c r="O5" s="66"/>
    </row>
    <row r="7" spans="1:15" ht="12.75" customHeight="1">
      <c r="A7" s="78" t="s">
        <v>54</v>
      </c>
      <c r="B7" s="79"/>
      <c r="C7" s="79"/>
      <c r="D7" s="79"/>
      <c r="E7" s="79"/>
      <c r="F7" s="79"/>
      <c r="G7" s="79"/>
      <c r="H7" s="79"/>
      <c r="I7" s="79"/>
      <c r="J7" s="79"/>
      <c r="K7" s="79"/>
      <c r="L7" s="79"/>
      <c r="M7" s="79"/>
      <c r="N7" s="79"/>
      <c r="O7" s="79"/>
    </row>
    <row r="8" spans="1:15" s="1" customFormat="1" ht="12.75" customHeight="1">
      <c r="A8" s="80" t="s">
        <v>44</v>
      </c>
      <c r="B8" s="80" t="s">
        <v>7</v>
      </c>
      <c r="C8" s="80" t="s">
        <v>49</v>
      </c>
      <c r="D8" s="80">
        <v>2017</v>
      </c>
      <c r="E8" s="80"/>
      <c r="F8" s="80"/>
      <c r="G8" s="80"/>
      <c r="H8" s="80"/>
      <c r="I8" s="80"/>
      <c r="J8" s="80"/>
      <c r="K8" s="80"/>
      <c r="L8" s="80"/>
      <c r="M8" s="80"/>
      <c r="N8" s="80"/>
      <c r="O8" s="80"/>
    </row>
    <row r="9" spans="1:15" s="1" customFormat="1">
      <c r="A9" s="80"/>
      <c r="B9" s="80"/>
      <c r="C9" s="80"/>
      <c r="D9" s="40" t="s">
        <v>58</v>
      </c>
      <c r="E9" s="40" t="s">
        <v>59</v>
      </c>
      <c r="F9" s="40" t="s">
        <v>60</v>
      </c>
      <c r="G9" s="40" t="s">
        <v>61</v>
      </c>
      <c r="H9" s="40" t="s">
        <v>62</v>
      </c>
      <c r="I9" s="40" t="s">
        <v>63</v>
      </c>
      <c r="J9" s="40" t="s">
        <v>64</v>
      </c>
      <c r="K9" s="40" t="s">
        <v>65</v>
      </c>
      <c r="L9" s="40" t="s">
        <v>66</v>
      </c>
      <c r="M9" s="40" t="s">
        <v>67</v>
      </c>
      <c r="N9" s="40" t="s">
        <v>68</v>
      </c>
      <c r="O9" s="40" t="s">
        <v>69</v>
      </c>
    </row>
    <row r="10" spans="1:15" ht="12.75" customHeight="1">
      <c r="A10" s="24" t="s">
        <v>45</v>
      </c>
      <c r="B10" s="22" t="s">
        <v>50</v>
      </c>
      <c r="C10" s="21" t="s">
        <v>52</v>
      </c>
      <c r="D10" s="49">
        <f>'[2]Рег уровни 2017'!D308</f>
        <v>954.26919082798179</v>
      </c>
      <c r="E10" s="49">
        <f>'[2]Рег уровни 2017'!E308</f>
        <v>954.26919082798179</v>
      </c>
      <c r="F10" s="49">
        <f>'[2]Рег уровни 2017'!F308</f>
        <v>954.26919082798179</v>
      </c>
      <c r="G10" s="49">
        <f>'[2]Рег уровни 2017'!G308</f>
        <v>954.26919082798179</v>
      </c>
      <c r="H10" s="49">
        <f>'[2]Рег уровни 2017'!H308</f>
        <v>953.54128815894614</v>
      </c>
      <c r="I10" s="49">
        <f>'[2]Рег уровни 2017'!I308</f>
        <v>954.26919082798179</v>
      </c>
      <c r="J10" s="50">
        <f>'[2]Рег уровни 2017'!J308</f>
        <v>973.16021019997527</v>
      </c>
      <c r="K10" s="50">
        <f>'[2]Рег уровни 2017'!K308</f>
        <v>973.16021019997527</v>
      </c>
      <c r="L10" s="50">
        <f>'[2]Рег уровни 2017'!L308</f>
        <v>973.16021019997527</v>
      </c>
      <c r="M10" s="50">
        <f>'[2]Рег уровни 2017'!M308</f>
        <v>973.16021019997527</v>
      </c>
      <c r="N10" s="50">
        <f>'[2]Рег уровни 2017'!N308</f>
        <v>972.41789773593223</v>
      </c>
      <c r="O10" s="50">
        <f>'[2]Рег уровни 2017'!O308</f>
        <v>973.16021019997527</v>
      </c>
    </row>
    <row r="11" spans="1:15" ht="12.75" customHeight="1">
      <c r="A11" s="24"/>
      <c r="B11" s="23" t="s">
        <v>53</v>
      </c>
      <c r="C11" s="21" t="s">
        <v>52</v>
      </c>
      <c r="D11" s="39" t="s">
        <v>71</v>
      </c>
      <c r="E11" s="39" t="s">
        <v>71</v>
      </c>
      <c r="F11" s="39" t="s">
        <v>71</v>
      </c>
      <c r="G11" s="39" t="s">
        <v>71</v>
      </c>
      <c r="H11" s="39" t="s">
        <v>71</v>
      </c>
      <c r="I11" s="39" t="s">
        <v>71</v>
      </c>
      <c r="J11" s="39" t="s">
        <v>71</v>
      </c>
      <c r="K11" s="39" t="s">
        <v>71</v>
      </c>
      <c r="L11" s="39" t="s">
        <v>71</v>
      </c>
      <c r="M11" s="39" t="s">
        <v>71</v>
      </c>
      <c r="N11" s="39" t="s">
        <v>71</v>
      </c>
      <c r="O11" s="39" t="s">
        <v>71</v>
      </c>
    </row>
    <row r="12" spans="1:15" ht="12.75" customHeight="1">
      <c r="A12" s="32"/>
      <c r="B12" s="33"/>
      <c r="C12" s="34"/>
      <c r="D12" s="35"/>
      <c r="E12" s="35"/>
      <c r="F12" s="35"/>
      <c r="G12" s="35"/>
      <c r="H12" s="36"/>
      <c r="I12" s="36"/>
      <c r="J12" s="37"/>
      <c r="K12" s="37"/>
      <c r="L12" s="37"/>
      <c r="M12" s="37"/>
      <c r="N12" s="37"/>
      <c r="O12" s="37"/>
    </row>
    <row r="13" spans="1:15" ht="12.75" customHeight="1">
      <c r="A13" s="78" t="s">
        <v>70</v>
      </c>
      <c r="B13" s="79"/>
      <c r="C13" s="79"/>
      <c r="D13" s="79"/>
      <c r="E13" s="79"/>
      <c r="F13" s="79"/>
      <c r="G13" s="79"/>
      <c r="H13" s="79"/>
      <c r="I13" s="79"/>
      <c r="J13" s="79"/>
      <c r="K13" s="79"/>
      <c r="L13" s="79"/>
      <c r="M13" s="79"/>
      <c r="N13" s="79"/>
      <c r="O13" s="79"/>
    </row>
    <row r="14" spans="1:15" ht="12.75" customHeight="1">
      <c r="A14" s="80" t="s">
        <v>44</v>
      </c>
      <c r="B14" s="80" t="s">
        <v>7</v>
      </c>
      <c r="C14" s="80" t="s">
        <v>49</v>
      </c>
      <c r="D14" s="80">
        <v>2018</v>
      </c>
      <c r="E14" s="80"/>
      <c r="F14" s="80"/>
      <c r="G14" s="80"/>
      <c r="H14" s="80"/>
      <c r="I14" s="80"/>
      <c r="J14" s="80"/>
      <c r="K14" s="80"/>
      <c r="L14" s="80"/>
      <c r="M14" s="80"/>
      <c r="N14" s="80"/>
      <c r="O14" s="80"/>
    </row>
    <row r="15" spans="1:15" ht="12.75" customHeight="1">
      <c r="A15" s="80"/>
      <c r="B15" s="80"/>
      <c r="C15" s="80"/>
      <c r="D15" s="56" t="s">
        <v>58</v>
      </c>
      <c r="E15" s="56" t="s">
        <v>59</v>
      </c>
      <c r="F15" s="56" t="s">
        <v>60</v>
      </c>
      <c r="G15" s="56" t="s">
        <v>61</v>
      </c>
      <c r="H15" s="56" t="s">
        <v>62</v>
      </c>
      <c r="I15" s="56" t="s">
        <v>63</v>
      </c>
      <c r="J15" s="56" t="s">
        <v>64</v>
      </c>
      <c r="K15" s="56" t="s">
        <v>65</v>
      </c>
      <c r="L15" s="56" t="s">
        <v>66</v>
      </c>
      <c r="M15" s="56" t="s">
        <v>67</v>
      </c>
      <c r="N15" s="56" t="s">
        <v>68</v>
      </c>
      <c r="O15" s="56" t="s">
        <v>69</v>
      </c>
    </row>
    <row r="16" spans="1:15" ht="12.75" customHeight="1">
      <c r="A16" s="26" t="s">
        <v>46</v>
      </c>
      <c r="B16" s="22" t="s">
        <v>50</v>
      </c>
      <c r="C16" s="21" t="s">
        <v>52</v>
      </c>
      <c r="D16" s="49">
        <f>'[3]12.12.2017'!D$293</f>
        <v>973.16021019997527</v>
      </c>
      <c r="E16" s="49">
        <f>'[3]12.12.2017'!E$293</f>
        <v>973.16021019997527</v>
      </c>
      <c r="F16" s="49">
        <f>'[3]12.12.2017'!F$293</f>
        <v>973.16021019997527</v>
      </c>
      <c r="G16" s="49">
        <f>'[3]12.12.2017'!G$293</f>
        <v>973.16021019997527</v>
      </c>
      <c r="H16" s="49">
        <f>'[3]12.12.2017'!H$293</f>
        <v>972.41789773593223</v>
      </c>
      <c r="I16" s="49">
        <f>'[3]12.12.2017'!I$293</f>
        <v>973.16021019997527</v>
      </c>
      <c r="J16" s="49">
        <f>'[3]12.12.2017'!J$293</f>
        <v>1006.194192399319</v>
      </c>
      <c r="K16" s="49">
        <f>'[3]12.12.2017'!K$293</f>
        <v>1006.194192399319</v>
      </c>
      <c r="L16" s="49">
        <f>'[3]12.12.2017'!L$293</f>
        <v>1006.194192399319</v>
      </c>
      <c r="M16" s="49">
        <f>'[3]12.12.2017'!M$293</f>
        <v>1006.194192399319</v>
      </c>
      <c r="N16" s="49">
        <f>'[3]12.12.2017'!N$293</f>
        <v>1005.4266820937834</v>
      </c>
      <c r="O16" s="49">
        <f>'[3]12.12.2017'!O$293</f>
        <v>1006.194192399319</v>
      </c>
    </row>
    <row r="17" spans="1:15" ht="12.75" customHeight="1">
      <c r="A17" s="26"/>
      <c r="B17" s="23" t="s">
        <v>53</v>
      </c>
      <c r="C17" s="21" t="s">
        <v>52</v>
      </c>
      <c r="D17" s="39" t="s">
        <v>71</v>
      </c>
      <c r="E17" s="39" t="s">
        <v>71</v>
      </c>
      <c r="F17" s="39" t="s">
        <v>71</v>
      </c>
      <c r="G17" s="39" t="s">
        <v>71</v>
      </c>
      <c r="H17" s="39" t="s">
        <v>71</v>
      </c>
      <c r="I17" s="39" t="s">
        <v>71</v>
      </c>
      <c r="J17" s="39" t="s">
        <v>71</v>
      </c>
      <c r="K17" s="39" t="s">
        <v>71</v>
      </c>
      <c r="L17" s="39" t="s">
        <v>71</v>
      </c>
      <c r="M17" s="39" t="s">
        <v>71</v>
      </c>
      <c r="N17" s="39" t="s">
        <v>71</v>
      </c>
      <c r="O17" s="39" t="s">
        <v>71</v>
      </c>
    </row>
    <row r="18" spans="1:15" ht="12.75" customHeight="1">
      <c r="A18" s="32"/>
      <c r="B18" s="33"/>
      <c r="C18" s="34"/>
      <c r="D18" s="35"/>
      <c r="E18" s="35"/>
      <c r="F18" s="35"/>
      <c r="G18" s="35"/>
      <c r="H18" s="35"/>
      <c r="I18" s="35"/>
    </row>
    <row r="19" spans="1:15" ht="12.75" customHeight="1">
      <c r="A19" s="78" t="s">
        <v>48</v>
      </c>
      <c r="B19" s="79"/>
      <c r="C19" s="79"/>
      <c r="D19" s="79"/>
      <c r="E19" s="79"/>
      <c r="F19" s="79"/>
      <c r="G19" s="79"/>
      <c r="H19" s="79"/>
      <c r="I19" s="79"/>
      <c r="J19" s="79"/>
      <c r="K19" s="79"/>
      <c r="L19" s="79"/>
      <c r="M19" s="79"/>
      <c r="N19" s="79"/>
      <c r="O19" s="79"/>
    </row>
    <row r="20" spans="1:15" ht="12.75" customHeight="1">
      <c r="A20" s="80" t="s">
        <v>44</v>
      </c>
      <c r="B20" s="80" t="s">
        <v>7</v>
      </c>
      <c r="C20" s="80" t="s">
        <v>49</v>
      </c>
      <c r="D20" s="80">
        <v>2019</v>
      </c>
      <c r="E20" s="80"/>
      <c r="F20" s="80"/>
      <c r="G20" s="80"/>
      <c r="H20" s="80"/>
      <c r="I20" s="80"/>
      <c r="J20" s="80"/>
      <c r="K20" s="80"/>
      <c r="L20" s="80"/>
      <c r="M20" s="80"/>
      <c r="N20" s="80"/>
      <c r="O20" s="80"/>
    </row>
    <row r="21" spans="1:15" ht="12.75" customHeight="1">
      <c r="A21" s="80"/>
      <c r="B21" s="80"/>
      <c r="C21" s="80"/>
      <c r="D21" s="27" t="s">
        <v>58</v>
      </c>
      <c r="E21" s="27" t="s">
        <v>59</v>
      </c>
      <c r="F21" s="27" t="s">
        <v>60</v>
      </c>
      <c r="G21" s="27" t="s">
        <v>61</v>
      </c>
      <c r="H21" s="27" t="s">
        <v>62</v>
      </c>
      <c r="I21" s="27" t="s">
        <v>63</v>
      </c>
      <c r="J21" s="27" t="s">
        <v>64</v>
      </c>
      <c r="K21" s="27" t="s">
        <v>65</v>
      </c>
      <c r="L21" s="27" t="s">
        <v>66</v>
      </c>
      <c r="M21" s="27" t="s">
        <v>67</v>
      </c>
      <c r="N21" s="27" t="s">
        <v>68</v>
      </c>
      <c r="O21" s="27" t="s">
        <v>69</v>
      </c>
    </row>
    <row r="22" spans="1:15" ht="12.75" customHeight="1">
      <c r="A22" s="26" t="s">
        <v>47</v>
      </c>
      <c r="B22" s="22" t="s">
        <v>50</v>
      </c>
      <c r="C22" s="21" t="s">
        <v>52</v>
      </c>
      <c r="D22" s="49">
        <f>[7]Топливо!$R$200</f>
        <v>737.33886233869998</v>
      </c>
      <c r="E22" s="49">
        <f>[7]Топливо!$X$200</f>
        <v>733.18901652396164</v>
      </c>
      <c r="F22" s="49">
        <f>[7]Топливо!$AD$200</f>
        <v>725.44915663153643</v>
      </c>
      <c r="G22" s="49">
        <f>[7]Топливо!$AJ$200</f>
        <v>724.64483267729554</v>
      </c>
      <c r="H22" s="49">
        <f>[7]Топливо!$AP$200</f>
        <v>674.3224787543702</v>
      </c>
      <c r="I22" s="49">
        <f>[7]Топливо!$AV$200</f>
        <v>765.88086260647356</v>
      </c>
      <c r="J22" s="51">
        <f>[7]Топливо!$BB$200</f>
        <v>711.76779686244481</v>
      </c>
      <c r="K22" s="51">
        <f>[7]Топливо!$BH$200</f>
        <v>1030.1219058611889</v>
      </c>
      <c r="L22" s="51">
        <f>[7]Топливо!$BN$200</f>
        <v>943.30041187012239</v>
      </c>
      <c r="M22" s="51">
        <f>[7]Топливо!$BT$200</f>
        <v>750.92513787959592</v>
      </c>
      <c r="N22" s="51">
        <f>[7]Топливо!$BZ$200</f>
        <v>751.36197672870128</v>
      </c>
      <c r="O22" s="51">
        <f>[7]Топливо!$CF$200</f>
        <v>761.65595194648404</v>
      </c>
    </row>
    <row r="23" spans="1:15">
      <c r="A23" s="26"/>
      <c r="B23" s="23" t="s">
        <v>76</v>
      </c>
      <c r="C23" s="21" t="s">
        <v>52</v>
      </c>
      <c r="D23" s="49">
        <f>[7]Топливо!$R$170</f>
        <v>688.05407695205599</v>
      </c>
      <c r="E23" s="49">
        <f>[7]Топливо!$X$170</f>
        <v>684.17571637753417</v>
      </c>
      <c r="F23" s="49">
        <f>[7]Топливо!$AD$170</f>
        <v>676.94220245937981</v>
      </c>
      <c r="G23" s="49">
        <f>[7]Топливо!$AJ$170</f>
        <v>676.1904978292481</v>
      </c>
      <c r="H23" s="49">
        <f>[7]Топливо!$AP$170</f>
        <v>629.16026051810297</v>
      </c>
      <c r="I23" s="49">
        <f>[7]Топливо!$AV$170</f>
        <v>714.72884355745191</v>
      </c>
      <c r="J23" s="51">
        <f>[7]Топливо!$BB$170</f>
        <v>664.11382884340628</v>
      </c>
      <c r="K23" s="51">
        <f>[7]Топливо!$BH$170</f>
        <v>961.64103351512972</v>
      </c>
      <c r="L23" s="51">
        <f>[7]Топливо!$BN$170</f>
        <v>880.49945034590871</v>
      </c>
      <c r="M23" s="51">
        <f>[7]Топливо!$BT$170</f>
        <v>700.7094746538279</v>
      </c>
      <c r="N23" s="51">
        <f>[7]Топливо!$BZ$170</f>
        <v>701.11773526046841</v>
      </c>
      <c r="O23" s="51">
        <f>[7]Топливо!$CF$170</f>
        <v>710.73827284718129</v>
      </c>
    </row>
    <row r="24" spans="1:15">
      <c r="A24" s="32"/>
      <c r="B24" s="33"/>
      <c r="C24" s="34"/>
      <c r="D24" s="35"/>
      <c r="E24" s="35"/>
      <c r="F24" s="35"/>
      <c r="G24" s="35"/>
      <c r="H24" s="36"/>
      <c r="I24" s="36"/>
      <c r="J24" s="37"/>
      <c r="K24" s="37"/>
      <c r="L24" s="37"/>
      <c r="M24" s="37"/>
      <c r="N24" s="37"/>
      <c r="O24" s="37"/>
    </row>
    <row r="25" spans="1:15">
      <c r="A25" s="82" t="s">
        <v>51</v>
      </c>
      <c r="B25" s="82"/>
      <c r="C25" s="82"/>
      <c r="D25" s="82"/>
      <c r="E25" s="82"/>
      <c r="F25" s="82"/>
      <c r="G25" s="82"/>
      <c r="H25" s="82"/>
      <c r="I25" s="82"/>
      <c r="J25" s="82"/>
      <c r="K25" s="82"/>
      <c r="L25" s="82"/>
      <c r="M25" s="82"/>
      <c r="N25" s="82"/>
      <c r="O25" s="82"/>
    </row>
    <row r="26" spans="1:15">
      <c r="A26" s="82" t="s">
        <v>80</v>
      </c>
      <c r="B26" s="82"/>
      <c r="C26" s="82"/>
      <c r="D26" s="82"/>
      <c r="E26" s="82"/>
      <c r="F26" s="82"/>
      <c r="G26" s="82"/>
      <c r="H26" s="82"/>
      <c r="I26" s="82"/>
      <c r="J26" s="82"/>
      <c r="K26" s="82"/>
      <c r="L26" s="82"/>
      <c r="M26" s="82"/>
      <c r="N26" s="82"/>
      <c r="O26" s="82"/>
    </row>
    <row r="27" spans="1:15" ht="39" customHeight="1">
      <c r="A27" s="81" t="s">
        <v>81</v>
      </c>
      <c r="B27" s="81"/>
      <c r="C27" s="81"/>
      <c r="D27" s="81"/>
      <c r="E27" s="81"/>
      <c r="F27" s="81"/>
      <c r="G27" s="81"/>
      <c r="H27" s="81"/>
      <c r="I27" s="81"/>
      <c r="J27" s="81"/>
      <c r="K27" s="81"/>
      <c r="L27" s="81"/>
      <c r="M27" s="81"/>
      <c r="N27" s="81"/>
      <c r="O27" s="81"/>
    </row>
  </sheetData>
  <mergeCells count="20">
    <mergeCell ref="A27:O27"/>
    <mergeCell ref="D8:O8"/>
    <mergeCell ref="A25:O25"/>
    <mergeCell ref="A26:O26"/>
    <mergeCell ref="D14:O14"/>
    <mergeCell ref="A4:O4"/>
    <mergeCell ref="A5:O5"/>
    <mergeCell ref="A19:O19"/>
    <mergeCell ref="A20:A21"/>
    <mergeCell ref="B20:B21"/>
    <mergeCell ref="C20:C21"/>
    <mergeCell ref="D20:O20"/>
    <mergeCell ref="A7:O7"/>
    <mergeCell ref="A8:A9"/>
    <mergeCell ref="B8:B9"/>
    <mergeCell ref="C8:C9"/>
    <mergeCell ref="A13:O13"/>
    <mergeCell ref="A14:A15"/>
    <mergeCell ref="B14:B15"/>
    <mergeCell ref="C14:C15"/>
  </mergeCells>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55</v>
      </c>
    </row>
    <row r="2" spans="1:15">
      <c r="F2" s="19"/>
      <c r="O2" s="18" t="s">
        <v>34</v>
      </c>
    </row>
    <row r="3" spans="1:15">
      <c r="F3" s="19"/>
    </row>
    <row r="4" spans="1:15" ht="12.75" customHeight="1">
      <c r="A4" s="66" t="s">
        <v>17</v>
      </c>
      <c r="B4" s="66"/>
      <c r="C4" s="66"/>
      <c r="D4" s="66"/>
      <c r="E4" s="66"/>
      <c r="F4" s="66"/>
      <c r="G4" s="66"/>
      <c r="H4" s="66"/>
      <c r="I4" s="66"/>
      <c r="J4" s="66"/>
      <c r="K4" s="66"/>
      <c r="L4" s="66"/>
      <c r="M4" s="66"/>
      <c r="N4" s="66"/>
      <c r="O4" s="66"/>
    </row>
    <row r="5" spans="1:15" ht="12.75" customHeight="1">
      <c r="A5" s="66" t="str">
        <f>Титульный!$C$13</f>
        <v>Челябинская ТЭЦ-2</v>
      </c>
      <c r="B5" s="66"/>
      <c r="C5" s="66"/>
      <c r="D5" s="66"/>
      <c r="E5" s="66"/>
      <c r="F5" s="66"/>
      <c r="G5" s="66"/>
      <c r="H5" s="66"/>
      <c r="I5" s="66"/>
      <c r="J5" s="66"/>
      <c r="K5" s="66"/>
      <c r="L5" s="66"/>
      <c r="M5" s="66"/>
      <c r="N5" s="66"/>
      <c r="O5" s="66"/>
    </row>
    <row r="7" spans="1:15" ht="12.75" customHeight="1">
      <c r="A7" s="78" t="s">
        <v>54</v>
      </c>
      <c r="B7" s="79"/>
      <c r="C7" s="79"/>
      <c r="D7" s="79"/>
      <c r="E7" s="79"/>
      <c r="F7" s="79"/>
      <c r="G7" s="79"/>
      <c r="H7" s="79"/>
      <c r="I7" s="79"/>
      <c r="J7" s="79"/>
      <c r="K7" s="79"/>
      <c r="L7" s="79"/>
      <c r="M7" s="79"/>
      <c r="N7" s="79"/>
      <c r="O7" s="79"/>
    </row>
    <row r="8" spans="1:15" s="1" customFormat="1" ht="12.75" customHeight="1">
      <c r="A8" s="80" t="s">
        <v>44</v>
      </c>
      <c r="B8" s="80" t="s">
        <v>7</v>
      </c>
      <c r="C8" s="80" t="s">
        <v>49</v>
      </c>
      <c r="D8" s="80">
        <v>2017</v>
      </c>
      <c r="E8" s="80"/>
      <c r="F8" s="80"/>
      <c r="G8" s="80"/>
      <c r="H8" s="80"/>
      <c r="I8" s="80"/>
      <c r="J8" s="80"/>
      <c r="K8" s="80"/>
      <c r="L8" s="80"/>
      <c r="M8" s="80"/>
      <c r="N8" s="80"/>
      <c r="O8" s="80"/>
    </row>
    <row r="9" spans="1:15" s="1" customFormat="1">
      <c r="A9" s="80"/>
      <c r="B9" s="80"/>
      <c r="C9" s="80"/>
      <c r="D9" s="40" t="s">
        <v>58</v>
      </c>
      <c r="E9" s="40" t="s">
        <v>59</v>
      </c>
      <c r="F9" s="40" t="s">
        <v>60</v>
      </c>
      <c r="G9" s="40" t="s">
        <v>61</v>
      </c>
      <c r="H9" s="40" t="s">
        <v>62</v>
      </c>
      <c r="I9" s="40" t="s">
        <v>63</v>
      </c>
      <c r="J9" s="40" t="s">
        <v>64</v>
      </c>
      <c r="K9" s="40" t="s">
        <v>65</v>
      </c>
      <c r="L9" s="40" t="s">
        <v>66</v>
      </c>
      <c r="M9" s="40" t="s">
        <v>67</v>
      </c>
      <c r="N9" s="40" t="s">
        <v>68</v>
      </c>
      <c r="O9" s="40" t="s">
        <v>69</v>
      </c>
    </row>
    <row r="10" spans="1:15" ht="12.75" customHeight="1">
      <c r="A10" s="24" t="s">
        <v>45</v>
      </c>
      <c r="B10" s="22" t="s">
        <v>50</v>
      </c>
      <c r="C10" s="21" t="s">
        <v>52</v>
      </c>
      <c r="D10" s="49">
        <f>'[2]Рег уровни 2017'!D309</f>
        <v>859.89889676760697</v>
      </c>
      <c r="E10" s="49">
        <f>'[2]Рег уровни 2017'!E309</f>
        <v>859.89889676760697</v>
      </c>
      <c r="F10" s="49">
        <f>'[2]Рег уровни 2017'!F309</f>
        <v>859.89889676760697</v>
      </c>
      <c r="G10" s="49">
        <f>'[2]Рег уровни 2017'!G309</f>
        <v>859.89889676760697</v>
      </c>
      <c r="H10" s="49">
        <f>'[2]Рег уровни 2017'!H309</f>
        <v>859.89889676760697</v>
      </c>
      <c r="I10" s="49">
        <f>'[2]Рег уровни 2017'!I309</f>
        <v>859.89889676760697</v>
      </c>
      <c r="J10" s="50">
        <f>'[2]Рег уровни 2017'!J309</f>
        <v>936.7658006396772</v>
      </c>
      <c r="K10" s="50">
        <f>'[2]Рег уровни 2017'!K309</f>
        <v>936.7658006396772</v>
      </c>
      <c r="L10" s="50">
        <f>'[2]Рег уровни 2017'!L309</f>
        <v>936.7658006396772</v>
      </c>
      <c r="M10" s="50">
        <f>'[2]Рег уровни 2017'!M309</f>
        <v>936.7658006396772</v>
      </c>
      <c r="N10" s="50">
        <f>'[2]Рег уровни 2017'!N309</f>
        <v>894.17925281955218</v>
      </c>
      <c r="O10" s="50">
        <f>'[2]Рег уровни 2017'!O309</f>
        <v>878.7368840180352</v>
      </c>
    </row>
    <row r="11" spans="1:15" ht="12.75" customHeight="1">
      <c r="A11" s="24"/>
      <c r="B11" s="23" t="s">
        <v>53</v>
      </c>
      <c r="C11" s="21" t="s">
        <v>52</v>
      </c>
      <c r="D11" s="39" t="s">
        <v>71</v>
      </c>
      <c r="E11" s="39" t="s">
        <v>71</v>
      </c>
      <c r="F11" s="39" t="s">
        <v>71</v>
      </c>
      <c r="G11" s="39" t="s">
        <v>71</v>
      </c>
      <c r="H11" s="39" t="s">
        <v>71</v>
      </c>
      <c r="I11" s="39" t="s">
        <v>71</v>
      </c>
      <c r="J11" s="39" t="s">
        <v>71</v>
      </c>
      <c r="K11" s="39" t="s">
        <v>71</v>
      </c>
      <c r="L11" s="39" t="s">
        <v>71</v>
      </c>
      <c r="M11" s="39" t="s">
        <v>71</v>
      </c>
      <c r="N11" s="39" t="s">
        <v>71</v>
      </c>
      <c r="O11" s="39" t="s">
        <v>71</v>
      </c>
    </row>
    <row r="12" spans="1:15" ht="12.75" customHeight="1">
      <c r="A12" s="32"/>
      <c r="B12" s="33"/>
      <c r="C12" s="34"/>
      <c r="D12" s="35"/>
      <c r="E12" s="35"/>
      <c r="F12" s="35"/>
      <c r="G12" s="35"/>
      <c r="H12" s="36"/>
      <c r="I12" s="36"/>
      <c r="J12" s="37"/>
      <c r="K12" s="37"/>
      <c r="L12" s="37"/>
      <c r="M12" s="37"/>
      <c r="N12" s="37"/>
      <c r="O12" s="37"/>
    </row>
    <row r="13" spans="1:15" ht="12.75" customHeight="1">
      <c r="A13" s="78" t="s">
        <v>70</v>
      </c>
      <c r="B13" s="79"/>
      <c r="C13" s="79"/>
      <c r="D13" s="79"/>
      <c r="E13" s="79"/>
      <c r="F13" s="79"/>
      <c r="G13" s="79"/>
      <c r="H13" s="79"/>
      <c r="I13" s="79"/>
      <c r="J13" s="79"/>
      <c r="K13" s="79"/>
      <c r="L13" s="79"/>
      <c r="M13" s="79"/>
      <c r="N13" s="79"/>
      <c r="O13" s="79"/>
    </row>
    <row r="14" spans="1:15" ht="12.75" customHeight="1">
      <c r="A14" s="80" t="s">
        <v>44</v>
      </c>
      <c r="B14" s="80" t="s">
        <v>7</v>
      </c>
      <c r="C14" s="80" t="s">
        <v>49</v>
      </c>
      <c r="D14" s="80">
        <v>2018</v>
      </c>
      <c r="E14" s="80"/>
      <c r="F14" s="80"/>
      <c r="G14" s="80"/>
      <c r="H14" s="80"/>
      <c r="I14" s="80"/>
      <c r="J14" s="80"/>
      <c r="K14" s="80"/>
      <c r="L14" s="80"/>
      <c r="M14" s="80"/>
      <c r="N14" s="80"/>
      <c r="O14" s="80"/>
    </row>
    <row r="15" spans="1:15" ht="12.75" customHeight="1">
      <c r="A15" s="80"/>
      <c r="B15" s="80"/>
      <c r="C15" s="80"/>
      <c r="D15" s="56" t="s">
        <v>58</v>
      </c>
      <c r="E15" s="56" t="s">
        <v>59</v>
      </c>
      <c r="F15" s="56" t="s">
        <v>60</v>
      </c>
      <c r="G15" s="56" t="s">
        <v>61</v>
      </c>
      <c r="H15" s="56" t="s">
        <v>62</v>
      </c>
      <c r="I15" s="56" t="s">
        <v>63</v>
      </c>
      <c r="J15" s="56" t="s">
        <v>64</v>
      </c>
      <c r="K15" s="56" t="s">
        <v>65</v>
      </c>
      <c r="L15" s="56" t="s">
        <v>66</v>
      </c>
      <c r="M15" s="56" t="s">
        <v>67</v>
      </c>
      <c r="N15" s="56" t="s">
        <v>68</v>
      </c>
      <c r="O15" s="56" t="s">
        <v>69</v>
      </c>
    </row>
    <row r="16" spans="1:15" ht="12.75" customHeight="1">
      <c r="A16" s="26" t="s">
        <v>46</v>
      </c>
      <c r="B16" s="22" t="s">
        <v>50</v>
      </c>
      <c r="C16" s="21" t="s">
        <v>52</v>
      </c>
      <c r="D16" s="49">
        <f>'[3]12.12.2017'!D$294</f>
        <v>878.7368840180352</v>
      </c>
      <c r="E16" s="49">
        <f>'[3]12.12.2017'!E$294</f>
        <v>878.7368840180352</v>
      </c>
      <c r="F16" s="49">
        <f>'[3]12.12.2017'!F$294</f>
        <v>878.7368840180352</v>
      </c>
      <c r="G16" s="49">
        <f>'[3]12.12.2017'!G$294</f>
        <v>878.7368840180352</v>
      </c>
      <c r="H16" s="49">
        <f>'[3]12.12.2017'!H$294</f>
        <v>878.7368840180352</v>
      </c>
      <c r="I16" s="49">
        <f>'[3]12.12.2017'!I$294</f>
        <v>878.7368840180352</v>
      </c>
      <c r="J16" s="49">
        <f>'[3]12.12.2017'!J$294</f>
        <v>962.16051923924806</v>
      </c>
      <c r="K16" s="49">
        <f>'[3]12.12.2017'!K$294</f>
        <v>962.16051923924806</v>
      </c>
      <c r="L16" s="49">
        <f>'[3]12.12.2017'!L$294</f>
        <v>962.16051923924806</v>
      </c>
      <c r="M16" s="49">
        <f>'[3]12.12.2017'!M$294</f>
        <v>962.16051923924806</v>
      </c>
      <c r="N16" s="49">
        <f>'[3]12.12.2017'!N$294</f>
        <v>918.41949567152335</v>
      </c>
      <c r="O16" s="49">
        <f>'[3]12.12.2017'!O$294</f>
        <v>902.55850077375317</v>
      </c>
    </row>
    <row r="17" spans="1:15" ht="12.75" customHeight="1">
      <c r="A17" s="26"/>
      <c r="B17" s="23" t="s">
        <v>53</v>
      </c>
      <c r="C17" s="21" t="s">
        <v>52</v>
      </c>
      <c r="D17" s="39" t="s">
        <v>71</v>
      </c>
      <c r="E17" s="39" t="s">
        <v>71</v>
      </c>
      <c r="F17" s="39" t="s">
        <v>71</v>
      </c>
      <c r="G17" s="39" t="s">
        <v>71</v>
      </c>
      <c r="H17" s="39" t="s">
        <v>71</v>
      </c>
      <c r="I17" s="39" t="s">
        <v>71</v>
      </c>
      <c r="J17" s="39" t="s">
        <v>71</v>
      </c>
      <c r="K17" s="39" t="s">
        <v>71</v>
      </c>
      <c r="L17" s="39" t="s">
        <v>71</v>
      </c>
      <c r="M17" s="39" t="s">
        <v>71</v>
      </c>
      <c r="N17" s="39" t="s">
        <v>71</v>
      </c>
      <c r="O17" s="39" t="s">
        <v>71</v>
      </c>
    </row>
    <row r="18" spans="1:15" ht="12.75" customHeight="1">
      <c r="A18" s="32"/>
      <c r="B18" s="33"/>
      <c r="C18" s="34"/>
      <c r="D18" s="35"/>
      <c r="E18" s="35"/>
      <c r="F18" s="35"/>
      <c r="G18" s="35"/>
      <c r="H18" s="35"/>
      <c r="I18" s="35"/>
    </row>
    <row r="19" spans="1:15" ht="12.75" customHeight="1">
      <c r="A19" s="78" t="s">
        <v>48</v>
      </c>
      <c r="B19" s="79"/>
      <c r="C19" s="79"/>
      <c r="D19" s="79"/>
      <c r="E19" s="79"/>
      <c r="F19" s="79"/>
      <c r="G19" s="79"/>
      <c r="H19" s="79"/>
      <c r="I19" s="79"/>
      <c r="J19" s="79"/>
      <c r="K19" s="79"/>
      <c r="L19" s="79"/>
      <c r="M19" s="79"/>
      <c r="N19" s="79"/>
      <c r="O19" s="79"/>
    </row>
    <row r="20" spans="1:15" ht="12.75" customHeight="1">
      <c r="A20" s="80" t="s">
        <v>44</v>
      </c>
      <c r="B20" s="80" t="s">
        <v>7</v>
      </c>
      <c r="C20" s="80" t="s">
        <v>49</v>
      </c>
      <c r="D20" s="80">
        <v>2019</v>
      </c>
      <c r="E20" s="80"/>
      <c r="F20" s="80"/>
      <c r="G20" s="80"/>
      <c r="H20" s="80"/>
      <c r="I20" s="80"/>
      <c r="J20" s="80"/>
      <c r="K20" s="80"/>
      <c r="L20" s="80"/>
      <c r="M20" s="80"/>
      <c r="N20" s="80"/>
      <c r="O20" s="80"/>
    </row>
    <row r="21" spans="1:15" ht="12.75" customHeight="1">
      <c r="A21" s="80"/>
      <c r="B21" s="80"/>
      <c r="C21" s="80"/>
      <c r="D21" s="27" t="s">
        <v>58</v>
      </c>
      <c r="E21" s="27" t="s">
        <v>59</v>
      </c>
      <c r="F21" s="27" t="s">
        <v>60</v>
      </c>
      <c r="G21" s="27" t="s">
        <v>61</v>
      </c>
      <c r="H21" s="27" t="s">
        <v>62</v>
      </c>
      <c r="I21" s="27" t="s">
        <v>63</v>
      </c>
      <c r="J21" s="27" t="s">
        <v>64</v>
      </c>
      <c r="K21" s="27" t="s">
        <v>65</v>
      </c>
      <c r="L21" s="27" t="s">
        <v>66</v>
      </c>
      <c r="M21" s="27" t="s">
        <v>67</v>
      </c>
      <c r="N21" s="27" t="s">
        <v>68</v>
      </c>
      <c r="O21" s="27" t="s">
        <v>69</v>
      </c>
    </row>
    <row r="22" spans="1:15" ht="12.75" customHeight="1">
      <c r="A22" s="26" t="s">
        <v>47</v>
      </c>
      <c r="B22" s="22" t="s">
        <v>50</v>
      </c>
      <c r="C22" s="21" t="s">
        <v>52</v>
      </c>
      <c r="D22" s="49">
        <f>[8]Топливо!$R$265</f>
        <v>918.76050359319026</v>
      </c>
      <c r="E22" s="49">
        <f>[8]Топливо!$X$265</f>
        <v>919.61050226676605</v>
      </c>
      <c r="F22" s="49">
        <f>[8]Топливо!$AD$265</f>
        <v>835.32637869445364</v>
      </c>
      <c r="G22" s="49">
        <f>[8]Топливо!$AJ$265</f>
        <v>933.16199883620106</v>
      </c>
      <c r="H22" s="49">
        <f>[8]Топливо!$AP$265</f>
        <v>1370.2070243206317</v>
      </c>
      <c r="I22" s="49">
        <f>[8]Топливо!$AV$265</f>
        <v>1380.3737456755032</v>
      </c>
      <c r="J22" s="51">
        <f>[8]Топливо!$BB$265</f>
        <v>1418.0312214867199</v>
      </c>
      <c r="K22" s="51">
        <f>[8]Топливо!$BH$265</f>
        <v>1427.6915862159819</v>
      </c>
      <c r="L22" s="51">
        <f>[8]Топливо!$BN$265</f>
        <v>1370.4458061772284</v>
      </c>
      <c r="M22" s="51">
        <f>[8]Топливо!$BT$265</f>
        <v>1023.2014295707052</v>
      </c>
      <c r="N22" s="51">
        <f>[8]Топливо!$BZ$265</f>
        <v>873.92935304751643</v>
      </c>
      <c r="O22" s="51">
        <f>[8]Топливо!$CF$265</f>
        <v>1046.1675923115874</v>
      </c>
    </row>
    <row r="23" spans="1:15">
      <c r="A23" s="26"/>
      <c r="B23" s="23" t="s">
        <v>76</v>
      </c>
      <c r="C23" s="21" t="s">
        <v>52</v>
      </c>
      <c r="D23" s="49">
        <f>[8]Топливо!$R$225</f>
        <v>857.6070127039161</v>
      </c>
      <c r="E23" s="49">
        <f>[8]Топливо!$X$225</f>
        <v>858.40140398763174</v>
      </c>
      <c r="F23" s="49">
        <f>[8]Топливо!$AD$225</f>
        <v>779.63119504154542</v>
      </c>
      <c r="G23" s="49">
        <f>[8]Топливо!$AJ$225</f>
        <v>871.06635405252428</v>
      </c>
      <c r="H23" s="49">
        <f>[8]Топливо!$AP$225</f>
        <v>1279.5196488977865</v>
      </c>
      <c r="I23" s="49">
        <f>[8]Топливо!$AV$225</f>
        <v>1289.021257640657</v>
      </c>
      <c r="J23" s="51">
        <f>[8]Топливо!$BB$225</f>
        <v>1324.1731041931962</v>
      </c>
      <c r="K23" s="51">
        <f>[8]Топливо!$BH$225</f>
        <v>1333.2014824448429</v>
      </c>
      <c r="L23" s="51">
        <f>[8]Топливо!$BN$225</f>
        <v>1279.7007534366621</v>
      </c>
      <c r="M23" s="51">
        <f>[8]Топливо!$BT$225</f>
        <v>955.17329866421028</v>
      </c>
      <c r="N23" s="51">
        <f>[8]Топливо!$BZ$225</f>
        <v>815.66668509113674</v>
      </c>
      <c r="O23" s="51">
        <f>[8]Топливо!$CF$225</f>
        <v>976.63700216036216</v>
      </c>
    </row>
    <row r="24" spans="1:15">
      <c r="A24" s="32"/>
      <c r="B24" s="33"/>
      <c r="C24" s="34"/>
      <c r="D24" s="35"/>
      <c r="E24" s="35"/>
      <c r="F24" s="35"/>
      <c r="G24" s="35"/>
      <c r="H24" s="36"/>
      <c r="I24" s="36"/>
      <c r="J24" s="37"/>
      <c r="K24" s="37"/>
      <c r="L24" s="37"/>
      <c r="M24" s="37"/>
      <c r="N24" s="37"/>
      <c r="O24" s="37"/>
    </row>
    <row r="25" spans="1:15">
      <c r="A25" s="82" t="s">
        <v>51</v>
      </c>
      <c r="B25" s="82"/>
      <c r="C25" s="82"/>
      <c r="D25" s="82"/>
      <c r="E25" s="82"/>
      <c r="F25" s="82"/>
      <c r="G25" s="82"/>
      <c r="H25" s="82"/>
      <c r="I25" s="82"/>
      <c r="J25" s="82"/>
      <c r="K25" s="82"/>
      <c r="L25" s="82"/>
      <c r="M25" s="82"/>
      <c r="N25" s="82"/>
      <c r="O25" s="82"/>
    </row>
    <row r="26" spans="1:15">
      <c r="A26" s="82" t="s">
        <v>80</v>
      </c>
      <c r="B26" s="82"/>
      <c r="C26" s="82"/>
      <c r="D26" s="82"/>
      <c r="E26" s="82"/>
      <c r="F26" s="82"/>
      <c r="G26" s="82"/>
      <c r="H26" s="82"/>
      <c r="I26" s="82"/>
      <c r="J26" s="82"/>
      <c r="K26" s="82"/>
      <c r="L26" s="82"/>
      <c r="M26" s="82"/>
      <c r="N26" s="82"/>
      <c r="O26" s="82"/>
    </row>
    <row r="27" spans="1:15" ht="39" customHeight="1">
      <c r="A27" s="81" t="s">
        <v>81</v>
      </c>
      <c r="B27" s="81"/>
      <c r="C27" s="81"/>
      <c r="D27" s="81"/>
      <c r="E27" s="81"/>
      <c r="F27" s="81"/>
      <c r="G27" s="81"/>
      <c r="H27" s="81"/>
      <c r="I27" s="81"/>
      <c r="J27" s="81"/>
      <c r="K27" s="81"/>
      <c r="L27" s="81"/>
      <c r="M27" s="81"/>
      <c r="N27" s="81"/>
      <c r="O27" s="81"/>
    </row>
  </sheetData>
  <mergeCells count="20">
    <mergeCell ref="A27:O27"/>
    <mergeCell ref="D8:O8"/>
    <mergeCell ref="A25:O25"/>
    <mergeCell ref="A26:O26"/>
    <mergeCell ref="D14:O14"/>
    <mergeCell ref="A4:O4"/>
    <mergeCell ref="A5:O5"/>
    <mergeCell ref="A19:O19"/>
    <mergeCell ref="A20:A21"/>
    <mergeCell ref="B20:B21"/>
    <mergeCell ref="C20:C21"/>
    <mergeCell ref="D20:O20"/>
    <mergeCell ref="A7:O7"/>
    <mergeCell ref="A8:A9"/>
    <mergeCell ref="B8:B9"/>
    <mergeCell ref="C8:C9"/>
    <mergeCell ref="A13:O13"/>
    <mergeCell ref="A14:A15"/>
    <mergeCell ref="B14:B15"/>
    <mergeCell ref="C14:C15"/>
  </mergeCells>
  <pageMargins left="0.70866141732283472" right="0.70866141732283472" top="0.74803149606299213" bottom="0.74803149606299213" header="0.31496062992125984" footer="0.31496062992125984"/>
  <pageSetup paperSize="9"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55</v>
      </c>
    </row>
    <row r="2" spans="1:15">
      <c r="F2" s="19"/>
      <c r="O2" s="18" t="s">
        <v>34</v>
      </c>
    </row>
    <row r="3" spans="1:15">
      <c r="F3" s="19"/>
    </row>
    <row r="4" spans="1:15" ht="12.75" customHeight="1">
      <c r="A4" s="66" t="s">
        <v>17</v>
      </c>
      <c r="B4" s="66"/>
      <c r="C4" s="66"/>
      <c r="D4" s="66"/>
      <c r="E4" s="66"/>
      <c r="F4" s="66"/>
      <c r="G4" s="66"/>
      <c r="H4" s="66"/>
      <c r="I4" s="66"/>
      <c r="J4" s="66"/>
      <c r="K4" s="66"/>
      <c r="L4" s="66"/>
      <c r="M4" s="66"/>
      <c r="N4" s="66"/>
      <c r="O4" s="66"/>
    </row>
    <row r="5" spans="1:15" ht="12.75" customHeight="1">
      <c r="A5" s="66" t="str">
        <f>Титульный!$C$14</f>
        <v>Челябинская ТЭЦ-3 без ДПМ/НВ</v>
      </c>
      <c r="B5" s="66"/>
      <c r="C5" s="66"/>
      <c r="D5" s="66"/>
      <c r="E5" s="66"/>
      <c r="F5" s="66"/>
      <c r="G5" s="66"/>
      <c r="H5" s="66"/>
      <c r="I5" s="66"/>
      <c r="J5" s="66"/>
      <c r="K5" s="66"/>
      <c r="L5" s="66"/>
      <c r="M5" s="66"/>
      <c r="N5" s="66"/>
      <c r="O5" s="66"/>
    </row>
    <row r="7" spans="1:15" ht="12.75" customHeight="1">
      <c r="A7" s="78" t="s">
        <v>54</v>
      </c>
      <c r="B7" s="79"/>
      <c r="C7" s="79"/>
      <c r="D7" s="79"/>
      <c r="E7" s="79"/>
      <c r="F7" s="79"/>
      <c r="G7" s="79"/>
      <c r="H7" s="79"/>
      <c r="I7" s="79"/>
      <c r="J7" s="79"/>
      <c r="K7" s="79"/>
      <c r="L7" s="79"/>
      <c r="M7" s="79"/>
      <c r="N7" s="79"/>
      <c r="O7" s="79"/>
    </row>
    <row r="8" spans="1:15" s="1" customFormat="1" ht="12.75" customHeight="1">
      <c r="A8" s="80" t="s">
        <v>44</v>
      </c>
      <c r="B8" s="80" t="s">
        <v>7</v>
      </c>
      <c r="C8" s="80" t="s">
        <v>49</v>
      </c>
      <c r="D8" s="80">
        <v>2017</v>
      </c>
      <c r="E8" s="80"/>
      <c r="F8" s="80"/>
      <c r="G8" s="80"/>
      <c r="H8" s="80"/>
      <c r="I8" s="80"/>
      <c r="J8" s="80"/>
      <c r="K8" s="80"/>
      <c r="L8" s="80"/>
      <c r="M8" s="80"/>
      <c r="N8" s="80"/>
      <c r="O8" s="80"/>
    </row>
    <row r="9" spans="1:15" s="1" customFormat="1">
      <c r="A9" s="80"/>
      <c r="B9" s="80"/>
      <c r="C9" s="80"/>
      <c r="D9" s="40" t="s">
        <v>58</v>
      </c>
      <c r="E9" s="40" t="s">
        <v>59</v>
      </c>
      <c r="F9" s="40" t="s">
        <v>60</v>
      </c>
      <c r="G9" s="40" t="s">
        <v>61</v>
      </c>
      <c r="H9" s="40" t="s">
        <v>62</v>
      </c>
      <c r="I9" s="40" t="s">
        <v>63</v>
      </c>
      <c r="J9" s="40" t="s">
        <v>64</v>
      </c>
      <c r="K9" s="40" t="s">
        <v>65</v>
      </c>
      <c r="L9" s="40" t="s">
        <v>66</v>
      </c>
      <c r="M9" s="40" t="s">
        <v>67</v>
      </c>
      <c r="N9" s="40" t="s">
        <v>68</v>
      </c>
      <c r="O9" s="40" t="s">
        <v>69</v>
      </c>
    </row>
    <row r="10" spans="1:15" ht="12.75" customHeight="1">
      <c r="A10" s="24" t="s">
        <v>45</v>
      </c>
      <c r="B10" s="22" t="s">
        <v>50</v>
      </c>
      <c r="C10" s="21" t="s">
        <v>52</v>
      </c>
      <c r="D10" s="49">
        <f>'[2]Рег уровни 2017'!D310</f>
        <v>738.71803601560077</v>
      </c>
      <c r="E10" s="49">
        <f>'[2]Рег уровни 2017'!E310</f>
        <v>738.71803601560077</v>
      </c>
      <c r="F10" s="49">
        <f>'[2]Рег уровни 2017'!F310</f>
        <v>738.71803601560077</v>
      </c>
      <c r="G10" s="49">
        <f>'[2]Рег уровни 2017'!G310</f>
        <v>738.71803601560077</v>
      </c>
      <c r="H10" s="49">
        <f>'[2]Рег уровни 2017'!H310</f>
        <v>738.71803601560077</v>
      </c>
      <c r="I10" s="49">
        <f>'[2]Рег уровни 2017'!I310</f>
        <v>738.71803601560077</v>
      </c>
      <c r="J10" s="50">
        <f>'[2]Рег уровни 2017'!J310</f>
        <v>754.1940023949644</v>
      </c>
      <c r="K10" s="50">
        <f>'[2]Рег уровни 2017'!K310</f>
        <v>754.1940023949644</v>
      </c>
      <c r="L10" s="50">
        <f>'[2]Рег уровни 2017'!L310</f>
        <v>754.1940023949644</v>
      </c>
      <c r="M10" s="50">
        <f>'[2]Рег уровни 2017'!M310</f>
        <v>754.1940023949644</v>
      </c>
      <c r="N10" s="50">
        <f>'[2]Рег уровни 2017'!N310</f>
        <v>754.1940023949644</v>
      </c>
      <c r="O10" s="50">
        <f>'[2]Рег уровни 2017'!O310</f>
        <v>754.1940023949644</v>
      </c>
    </row>
    <row r="11" spans="1:15" ht="12.75" customHeight="1">
      <c r="A11" s="24"/>
      <c r="B11" s="23" t="s">
        <v>53</v>
      </c>
      <c r="C11" s="21" t="s">
        <v>52</v>
      </c>
      <c r="D11" s="39" t="s">
        <v>71</v>
      </c>
      <c r="E11" s="39" t="s">
        <v>71</v>
      </c>
      <c r="F11" s="39" t="s">
        <v>71</v>
      </c>
      <c r="G11" s="39" t="s">
        <v>71</v>
      </c>
      <c r="H11" s="39" t="s">
        <v>71</v>
      </c>
      <c r="I11" s="39" t="s">
        <v>71</v>
      </c>
      <c r="J11" s="39" t="s">
        <v>71</v>
      </c>
      <c r="K11" s="39" t="s">
        <v>71</v>
      </c>
      <c r="L11" s="39" t="s">
        <v>71</v>
      </c>
      <c r="M11" s="39" t="s">
        <v>71</v>
      </c>
      <c r="N11" s="39" t="s">
        <v>71</v>
      </c>
      <c r="O11" s="39" t="s">
        <v>71</v>
      </c>
    </row>
    <row r="12" spans="1:15" ht="12.75" customHeight="1">
      <c r="A12" s="32"/>
      <c r="B12" s="33"/>
      <c r="C12" s="34"/>
      <c r="D12" s="35"/>
      <c r="E12" s="35"/>
      <c r="F12" s="35"/>
      <c r="G12" s="35"/>
      <c r="H12" s="36"/>
      <c r="I12" s="36"/>
      <c r="J12" s="37"/>
      <c r="K12" s="37"/>
      <c r="L12" s="37"/>
      <c r="M12" s="37"/>
      <c r="N12" s="37"/>
      <c r="O12" s="37"/>
    </row>
    <row r="13" spans="1:15" ht="12.75" customHeight="1">
      <c r="A13" s="78" t="s">
        <v>70</v>
      </c>
      <c r="B13" s="79"/>
      <c r="C13" s="79"/>
      <c r="D13" s="79"/>
      <c r="E13" s="79"/>
      <c r="F13" s="79"/>
      <c r="G13" s="79"/>
      <c r="H13" s="79"/>
      <c r="I13" s="79"/>
      <c r="J13" s="79"/>
      <c r="K13" s="79"/>
      <c r="L13" s="79"/>
      <c r="M13" s="79"/>
      <c r="N13" s="79"/>
      <c r="O13" s="79"/>
    </row>
    <row r="14" spans="1:15" ht="12.75" customHeight="1">
      <c r="A14" s="80" t="s">
        <v>44</v>
      </c>
      <c r="B14" s="80" t="s">
        <v>7</v>
      </c>
      <c r="C14" s="80" t="s">
        <v>49</v>
      </c>
      <c r="D14" s="80">
        <v>2018</v>
      </c>
      <c r="E14" s="80"/>
      <c r="F14" s="80"/>
      <c r="G14" s="80"/>
      <c r="H14" s="80"/>
      <c r="I14" s="80"/>
      <c r="J14" s="80"/>
      <c r="K14" s="80"/>
      <c r="L14" s="80"/>
      <c r="M14" s="80"/>
      <c r="N14" s="80"/>
      <c r="O14" s="80"/>
    </row>
    <row r="15" spans="1:15" ht="12.75" customHeight="1">
      <c r="A15" s="80"/>
      <c r="B15" s="80"/>
      <c r="C15" s="80"/>
      <c r="D15" s="56" t="s">
        <v>58</v>
      </c>
      <c r="E15" s="56" t="s">
        <v>59</v>
      </c>
      <c r="F15" s="56" t="s">
        <v>60</v>
      </c>
      <c r="G15" s="56" t="s">
        <v>61</v>
      </c>
      <c r="H15" s="56" t="s">
        <v>62</v>
      </c>
      <c r="I15" s="56" t="s">
        <v>63</v>
      </c>
      <c r="J15" s="56" t="s">
        <v>64</v>
      </c>
      <c r="K15" s="56" t="s">
        <v>65</v>
      </c>
      <c r="L15" s="56" t="s">
        <v>66</v>
      </c>
      <c r="M15" s="56" t="s">
        <v>67</v>
      </c>
      <c r="N15" s="56" t="s">
        <v>68</v>
      </c>
      <c r="O15" s="56" t="s">
        <v>69</v>
      </c>
    </row>
    <row r="16" spans="1:15" ht="12.75" customHeight="1">
      <c r="A16" s="26" t="s">
        <v>46</v>
      </c>
      <c r="B16" s="22" t="s">
        <v>50</v>
      </c>
      <c r="C16" s="21" t="s">
        <v>52</v>
      </c>
      <c r="D16" s="49">
        <f>'[3]12.12.2017'!D$295</f>
        <v>754.1940023949644</v>
      </c>
      <c r="E16" s="49">
        <f>'[3]12.12.2017'!E$295</f>
        <v>754.1940023949644</v>
      </c>
      <c r="F16" s="49">
        <f>'[3]12.12.2017'!F$295</f>
        <v>754.1940023949644</v>
      </c>
      <c r="G16" s="49">
        <f>'[3]12.12.2017'!G$295</f>
        <v>754.1940023949644</v>
      </c>
      <c r="H16" s="49">
        <f>'[3]12.12.2017'!H$295</f>
        <v>754.1940023949644</v>
      </c>
      <c r="I16" s="49">
        <f>'[3]12.12.2017'!I$295</f>
        <v>754.1940023949644</v>
      </c>
      <c r="J16" s="49">
        <f>'[3]12.12.2017'!J$295</f>
        <v>778.95506616848991</v>
      </c>
      <c r="K16" s="49">
        <f>'[3]12.12.2017'!K$295</f>
        <v>778.95506616848991</v>
      </c>
      <c r="L16" s="49">
        <f>'[3]12.12.2017'!L$295</f>
        <v>778.95506616848991</v>
      </c>
      <c r="M16" s="49">
        <f>'[3]12.12.2017'!M$295</f>
        <v>778.95506616848991</v>
      </c>
      <c r="N16" s="49">
        <f>'[3]12.12.2017'!N$295</f>
        <v>778.95506616848991</v>
      </c>
      <c r="O16" s="49">
        <f>'[3]12.12.2017'!O$295</f>
        <v>778.95506616848991</v>
      </c>
    </row>
    <row r="17" spans="1:15" ht="12.75" customHeight="1">
      <c r="A17" s="26"/>
      <c r="B17" s="23" t="s">
        <v>53</v>
      </c>
      <c r="C17" s="21" t="s">
        <v>52</v>
      </c>
      <c r="D17" s="39" t="s">
        <v>71</v>
      </c>
      <c r="E17" s="39" t="s">
        <v>71</v>
      </c>
      <c r="F17" s="39" t="s">
        <v>71</v>
      </c>
      <c r="G17" s="39" t="s">
        <v>71</v>
      </c>
      <c r="H17" s="39" t="s">
        <v>71</v>
      </c>
      <c r="I17" s="39" t="s">
        <v>71</v>
      </c>
      <c r="J17" s="39" t="s">
        <v>71</v>
      </c>
      <c r="K17" s="39" t="s">
        <v>71</v>
      </c>
      <c r="L17" s="39" t="s">
        <v>71</v>
      </c>
      <c r="M17" s="39" t="s">
        <v>71</v>
      </c>
      <c r="N17" s="39" t="s">
        <v>71</v>
      </c>
      <c r="O17" s="39" t="s">
        <v>71</v>
      </c>
    </row>
    <row r="18" spans="1:15" ht="12.75" customHeight="1">
      <c r="A18" s="32"/>
      <c r="B18" s="33"/>
      <c r="C18" s="34"/>
      <c r="D18" s="35"/>
      <c r="E18" s="35"/>
      <c r="F18" s="35"/>
      <c r="G18" s="35"/>
      <c r="H18" s="35"/>
      <c r="I18" s="35"/>
    </row>
    <row r="19" spans="1:15" ht="12.75" customHeight="1">
      <c r="A19" s="78" t="s">
        <v>48</v>
      </c>
      <c r="B19" s="79"/>
      <c r="C19" s="79"/>
      <c r="D19" s="79"/>
      <c r="E19" s="79"/>
      <c r="F19" s="79"/>
      <c r="G19" s="79"/>
      <c r="H19" s="79"/>
      <c r="I19" s="79"/>
      <c r="J19" s="79"/>
      <c r="K19" s="79"/>
      <c r="L19" s="79"/>
      <c r="M19" s="79"/>
      <c r="N19" s="79"/>
      <c r="O19" s="79"/>
    </row>
    <row r="20" spans="1:15" ht="12.75" customHeight="1">
      <c r="A20" s="80" t="s">
        <v>44</v>
      </c>
      <c r="B20" s="80" t="s">
        <v>7</v>
      </c>
      <c r="C20" s="80" t="s">
        <v>49</v>
      </c>
      <c r="D20" s="80">
        <v>2019</v>
      </c>
      <c r="E20" s="80"/>
      <c r="F20" s="80"/>
      <c r="G20" s="80"/>
      <c r="H20" s="80"/>
      <c r="I20" s="80"/>
      <c r="J20" s="80"/>
      <c r="K20" s="80"/>
      <c r="L20" s="80"/>
      <c r="M20" s="80"/>
      <c r="N20" s="80"/>
      <c r="O20" s="80"/>
    </row>
    <row r="21" spans="1:15" ht="12.75" customHeight="1">
      <c r="A21" s="80"/>
      <c r="B21" s="80"/>
      <c r="C21" s="80"/>
      <c r="D21" s="27" t="s">
        <v>58</v>
      </c>
      <c r="E21" s="27" t="s">
        <v>59</v>
      </c>
      <c r="F21" s="27" t="s">
        <v>60</v>
      </c>
      <c r="G21" s="27" t="s">
        <v>61</v>
      </c>
      <c r="H21" s="27" t="s">
        <v>62</v>
      </c>
      <c r="I21" s="27" t="s">
        <v>63</v>
      </c>
      <c r="J21" s="27" t="s">
        <v>64</v>
      </c>
      <c r="K21" s="27" t="s">
        <v>65</v>
      </c>
      <c r="L21" s="27" t="s">
        <v>66</v>
      </c>
      <c r="M21" s="27" t="s">
        <v>67</v>
      </c>
      <c r="N21" s="27" t="s">
        <v>68</v>
      </c>
      <c r="O21" s="27" t="s">
        <v>69</v>
      </c>
    </row>
    <row r="22" spans="1:15" ht="12.75" customHeight="1">
      <c r="A22" s="26" t="s">
        <v>47</v>
      </c>
      <c r="B22" s="22" t="s">
        <v>50</v>
      </c>
      <c r="C22" s="21" t="s">
        <v>52</v>
      </c>
      <c r="D22" s="49">
        <f>[9]Топливо!$R$200</f>
        <v>749.64168985576725</v>
      </c>
      <c r="E22" s="49">
        <f>[9]Топливо!$X$200</f>
        <v>733.00104768615722</v>
      </c>
      <c r="F22" s="49">
        <f>[9]Топливо!$AD$200</f>
        <v>687.56361470279387</v>
      </c>
      <c r="G22" s="49">
        <f>[9]Топливо!$AJ$200</f>
        <v>721.1726688638272</v>
      </c>
      <c r="H22" s="49">
        <f>[9]Топливо!$AP$200</f>
        <v>1152.4515536712499</v>
      </c>
      <c r="I22" s="49">
        <f>[9]Топливо!$AV$200</f>
        <v>1133.3308213822213</v>
      </c>
      <c r="J22" s="51">
        <f>[9]Топливо!$BB$200</f>
        <v>1176.749556370004</v>
      </c>
      <c r="K22" s="51">
        <f>[9]Топливо!$BH$200</f>
        <v>1205.2562362696515</v>
      </c>
      <c r="L22" s="51">
        <f>[9]Топливо!$BN$200</f>
        <v>1197.1863072804724</v>
      </c>
      <c r="M22" s="51">
        <f>[9]Топливо!$BT$200</f>
        <v>769.8262346510553</v>
      </c>
      <c r="N22" s="51">
        <f>[9]Топливо!$BZ$200</f>
        <v>710.56665767857191</v>
      </c>
      <c r="O22" s="51">
        <f>[9]Топливо!$CF$200</f>
        <v>878.72491537463566</v>
      </c>
    </row>
    <row r="23" spans="1:15">
      <c r="A23" s="26"/>
      <c r="B23" s="23" t="s">
        <v>76</v>
      </c>
      <c r="C23" s="21" t="s">
        <v>52</v>
      </c>
      <c r="D23" s="49">
        <f>[9]Топливо!$R$170</f>
        <v>699.55204659417495</v>
      </c>
      <c r="E23" s="49">
        <f>[9]Топливо!$X$170</f>
        <v>684.00004456650208</v>
      </c>
      <c r="F23" s="49">
        <f>[9]Топливо!$AD$170</f>
        <v>641.5351539278447</v>
      </c>
      <c r="G23" s="49">
        <f>[9]Топливо!$AJ$170</f>
        <v>672.94548491946466</v>
      </c>
      <c r="H23" s="49">
        <f>[9]Топливо!$AP$170</f>
        <v>1076.0098632441586</v>
      </c>
      <c r="I23" s="49">
        <f>[9]Топливо!$AV$170</f>
        <v>1058.1400199833843</v>
      </c>
      <c r="J23" s="51">
        <f>[9]Топливо!$BB$170</f>
        <v>1098.6762209065457</v>
      </c>
      <c r="K23" s="51">
        <f>[9]Топливо!$BH$170</f>
        <v>1125.3179778221042</v>
      </c>
      <c r="L23" s="51">
        <f>[9]Топливо!$BN$170</f>
        <v>1117.775988112591</v>
      </c>
      <c r="M23" s="51">
        <f>[9]Топливо!$BT$170</f>
        <v>718.3740510757525</v>
      </c>
      <c r="N23" s="51">
        <f>[9]Топливо!$BZ$170</f>
        <v>662.99126885847829</v>
      </c>
      <c r="O23" s="51">
        <f>[9]Топливо!$CF$170</f>
        <v>820.14851904171542</v>
      </c>
    </row>
    <row r="24" spans="1:15">
      <c r="A24" s="32"/>
      <c r="B24" s="33"/>
      <c r="C24" s="34"/>
      <c r="D24" s="35"/>
      <c r="E24" s="35"/>
      <c r="F24" s="35"/>
      <c r="G24" s="35"/>
      <c r="H24" s="36"/>
      <c r="I24" s="36"/>
      <c r="J24" s="37"/>
      <c r="K24" s="37"/>
      <c r="L24" s="37"/>
      <c r="M24" s="37"/>
      <c r="N24" s="37"/>
      <c r="O24" s="37"/>
    </row>
    <row r="25" spans="1:15">
      <c r="A25" s="82" t="s">
        <v>51</v>
      </c>
      <c r="B25" s="82"/>
      <c r="C25" s="82"/>
      <c r="D25" s="82"/>
      <c r="E25" s="82"/>
      <c r="F25" s="82"/>
      <c r="G25" s="82"/>
      <c r="H25" s="82"/>
      <c r="I25" s="82"/>
      <c r="J25" s="82"/>
      <c r="K25" s="82"/>
      <c r="L25" s="82"/>
      <c r="M25" s="82"/>
      <c r="N25" s="82"/>
      <c r="O25" s="82"/>
    </row>
    <row r="26" spans="1:15">
      <c r="A26" s="82" t="s">
        <v>80</v>
      </c>
      <c r="B26" s="82"/>
      <c r="C26" s="82"/>
      <c r="D26" s="82"/>
      <c r="E26" s="82"/>
      <c r="F26" s="82"/>
      <c r="G26" s="82"/>
      <c r="H26" s="82"/>
      <c r="I26" s="82"/>
      <c r="J26" s="82"/>
      <c r="K26" s="82"/>
      <c r="L26" s="82"/>
      <c r="M26" s="82"/>
      <c r="N26" s="82"/>
      <c r="O26" s="82"/>
    </row>
    <row r="27" spans="1:15" ht="39" customHeight="1">
      <c r="A27" s="81" t="s">
        <v>81</v>
      </c>
      <c r="B27" s="81"/>
      <c r="C27" s="81"/>
      <c r="D27" s="81"/>
      <c r="E27" s="81"/>
      <c r="F27" s="81"/>
      <c r="G27" s="81"/>
      <c r="H27" s="81"/>
      <c r="I27" s="81"/>
      <c r="J27" s="81"/>
      <c r="K27" s="81"/>
      <c r="L27" s="81"/>
      <c r="M27" s="81"/>
      <c r="N27" s="81"/>
      <c r="O27" s="81"/>
    </row>
  </sheetData>
  <mergeCells count="20">
    <mergeCell ref="A27:O27"/>
    <mergeCell ref="D8:O8"/>
    <mergeCell ref="A25:O25"/>
    <mergeCell ref="A26:O26"/>
    <mergeCell ref="D14:O14"/>
    <mergeCell ref="A4:O4"/>
    <mergeCell ref="A5:O5"/>
    <mergeCell ref="A19:O19"/>
    <mergeCell ref="A20:A21"/>
    <mergeCell ref="B20:B21"/>
    <mergeCell ref="C20:C21"/>
    <mergeCell ref="D20:O20"/>
    <mergeCell ref="A7:O7"/>
    <mergeCell ref="A8:A9"/>
    <mergeCell ref="B8:B9"/>
    <mergeCell ref="C8:C9"/>
    <mergeCell ref="A13:O13"/>
    <mergeCell ref="A14:A15"/>
    <mergeCell ref="B14:B15"/>
    <mergeCell ref="C14:C15"/>
  </mergeCells>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55</v>
      </c>
    </row>
    <row r="2" spans="1:15">
      <c r="F2" s="19"/>
      <c r="O2" s="18" t="s">
        <v>34</v>
      </c>
    </row>
    <row r="3" spans="1:15">
      <c r="F3" s="19"/>
    </row>
    <row r="4" spans="1:15" ht="12.75" customHeight="1">
      <c r="A4" s="66" t="s">
        <v>17</v>
      </c>
      <c r="B4" s="66"/>
      <c r="C4" s="66"/>
      <c r="D4" s="66"/>
      <c r="E4" s="66"/>
      <c r="F4" s="66"/>
      <c r="G4" s="66"/>
      <c r="H4" s="66"/>
      <c r="I4" s="66"/>
      <c r="J4" s="66"/>
      <c r="K4" s="66"/>
      <c r="L4" s="66"/>
      <c r="M4" s="66"/>
      <c r="N4" s="66"/>
      <c r="O4" s="66"/>
    </row>
    <row r="5" spans="1:15" ht="12.75" customHeight="1">
      <c r="A5" s="66" t="str">
        <f>Титульный!$C$15</f>
        <v>Челябинская ТЭЦ-3 (БЛ 3) ДПМ</v>
      </c>
      <c r="B5" s="66"/>
      <c r="C5" s="66"/>
      <c r="D5" s="66"/>
      <c r="E5" s="66"/>
      <c r="F5" s="66"/>
      <c r="G5" s="66"/>
      <c r="H5" s="66"/>
      <c r="I5" s="66"/>
      <c r="J5" s="66"/>
      <c r="K5" s="66"/>
      <c r="L5" s="66"/>
      <c r="M5" s="66"/>
      <c r="N5" s="66"/>
      <c r="O5" s="66"/>
    </row>
    <row r="7" spans="1:15" ht="12.75" customHeight="1">
      <c r="A7" s="78" t="s">
        <v>54</v>
      </c>
      <c r="B7" s="79"/>
      <c r="C7" s="79"/>
      <c r="D7" s="79"/>
      <c r="E7" s="79"/>
      <c r="F7" s="79"/>
      <c r="G7" s="79"/>
      <c r="H7" s="79"/>
      <c r="I7" s="79"/>
      <c r="J7" s="79"/>
      <c r="K7" s="79"/>
      <c r="L7" s="79"/>
      <c r="M7" s="79"/>
      <c r="N7" s="79"/>
      <c r="O7" s="79"/>
    </row>
    <row r="8" spans="1:15" s="1" customFormat="1" ht="12.75" customHeight="1">
      <c r="A8" s="80" t="s">
        <v>44</v>
      </c>
      <c r="B8" s="80" t="s">
        <v>7</v>
      </c>
      <c r="C8" s="80" t="s">
        <v>49</v>
      </c>
      <c r="D8" s="80">
        <v>2017</v>
      </c>
      <c r="E8" s="80"/>
      <c r="F8" s="80"/>
      <c r="G8" s="80"/>
      <c r="H8" s="80"/>
      <c r="I8" s="80"/>
      <c r="J8" s="80"/>
      <c r="K8" s="80"/>
      <c r="L8" s="80"/>
      <c r="M8" s="80"/>
      <c r="N8" s="80"/>
      <c r="O8" s="80"/>
    </row>
    <row r="9" spans="1:15" s="1" customFormat="1">
      <c r="A9" s="80"/>
      <c r="B9" s="80"/>
      <c r="C9" s="80"/>
      <c r="D9" s="40" t="s">
        <v>58</v>
      </c>
      <c r="E9" s="40" t="s">
        <v>59</v>
      </c>
      <c r="F9" s="40" t="s">
        <v>60</v>
      </c>
      <c r="G9" s="40" t="s">
        <v>61</v>
      </c>
      <c r="H9" s="40" t="s">
        <v>62</v>
      </c>
      <c r="I9" s="40" t="s">
        <v>63</v>
      </c>
      <c r="J9" s="40" t="s">
        <v>64</v>
      </c>
      <c r="K9" s="40" t="s">
        <v>65</v>
      </c>
      <c r="L9" s="40" t="s">
        <v>66</v>
      </c>
      <c r="M9" s="40" t="s">
        <v>67</v>
      </c>
      <c r="N9" s="40" t="s">
        <v>68</v>
      </c>
      <c r="O9" s="40" t="s">
        <v>69</v>
      </c>
    </row>
    <row r="10" spans="1:15" ht="12.75" customHeight="1">
      <c r="A10" s="25" t="s">
        <v>45</v>
      </c>
      <c r="B10" s="22" t="s">
        <v>50</v>
      </c>
      <c r="C10" s="21" t="s">
        <v>52</v>
      </c>
      <c r="D10" s="49">
        <f>'[2]Рег уровни 2017'!D311</f>
        <v>784.30137257806598</v>
      </c>
      <c r="E10" s="49">
        <f>'[2]Рег уровни 2017'!E311</f>
        <v>784.30137257806598</v>
      </c>
      <c r="F10" s="49">
        <f>'[2]Рег уровни 2017'!F311</f>
        <v>784.30137257806598</v>
      </c>
      <c r="G10" s="49">
        <f>'[2]Рег уровни 2017'!G311</f>
        <v>784.30137257806598</v>
      </c>
      <c r="H10" s="49">
        <f>'[2]Рег уровни 2017'!H311</f>
        <v>779.93061860008106</v>
      </c>
      <c r="I10" s="49">
        <f>'[2]Рег уровни 2017'!I311</f>
        <v>784.30137257806598</v>
      </c>
      <c r="J10" s="50">
        <f>'[2]Рег уровни 2017'!J311</f>
        <v>799.95052267037113</v>
      </c>
      <c r="K10" s="50">
        <f>'[2]Рег уровни 2017'!K311</f>
        <v>799.95052267037113</v>
      </c>
      <c r="L10" s="50">
        <f>'[2]Рег уровни 2017'!L311</f>
        <v>799.95052267037113</v>
      </c>
      <c r="M10" s="50">
        <f>'[2]Рег уровни 2017'!M311</f>
        <v>799.95052267037113</v>
      </c>
      <c r="N10" s="50">
        <f>'[2]Рег уровни 2017'!N311</f>
        <v>795.49255912294075</v>
      </c>
      <c r="O10" s="50">
        <f>'[2]Рег уровни 2017'!O311</f>
        <v>799.95052267037113</v>
      </c>
    </row>
    <row r="11" spans="1:15" ht="12.75" customHeight="1">
      <c r="A11" s="25"/>
      <c r="B11" s="23" t="s">
        <v>53</v>
      </c>
      <c r="C11" s="21" t="s">
        <v>52</v>
      </c>
      <c r="D11" s="39" t="s">
        <v>71</v>
      </c>
      <c r="E11" s="39" t="s">
        <v>71</v>
      </c>
      <c r="F11" s="39" t="s">
        <v>71</v>
      </c>
      <c r="G11" s="39" t="s">
        <v>71</v>
      </c>
      <c r="H11" s="39" t="s">
        <v>71</v>
      </c>
      <c r="I11" s="39" t="s">
        <v>71</v>
      </c>
      <c r="J11" s="39" t="s">
        <v>71</v>
      </c>
      <c r="K11" s="39" t="s">
        <v>71</v>
      </c>
      <c r="L11" s="39" t="s">
        <v>71</v>
      </c>
      <c r="M11" s="39" t="s">
        <v>71</v>
      </c>
      <c r="N11" s="39" t="s">
        <v>71</v>
      </c>
      <c r="O11" s="39" t="s">
        <v>71</v>
      </c>
    </row>
    <row r="12" spans="1:15" ht="12.75" customHeight="1">
      <c r="A12" s="32"/>
      <c r="B12" s="33"/>
      <c r="C12" s="34"/>
      <c r="D12" s="35"/>
      <c r="E12" s="35"/>
      <c r="F12" s="35"/>
      <c r="G12" s="35"/>
      <c r="H12" s="36"/>
      <c r="I12" s="36"/>
      <c r="J12" s="37"/>
      <c r="K12" s="37"/>
      <c r="L12" s="37"/>
      <c r="M12" s="37"/>
      <c r="N12" s="37"/>
      <c r="O12" s="37"/>
    </row>
    <row r="13" spans="1:15" ht="12.75" customHeight="1">
      <c r="A13" s="78" t="s">
        <v>70</v>
      </c>
      <c r="B13" s="79"/>
      <c r="C13" s="79"/>
      <c r="D13" s="79"/>
      <c r="E13" s="79"/>
      <c r="F13" s="79"/>
      <c r="G13" s="79"/>
      <c r="H13" s="79"/>
      <c r="I13" s="79"/>
      <c r="J13" s="79"/>
      <c r="K13" s="79"/>
      <c r="L13" s="79"/>
      <c r="M13" s="79"/>
      <c r="N13" s="79"/>
      <c r="O13" s="79"/>
    </row>
    <row r="14" spans="1:15" ht="12.75" customHeight="1">
      <c r="A14" s="80" t="s">
        <v>44</v>
      </c>
      <c r="B14" s="80" t="s">
        <v>7</v>
      </c>
      <c r="C14" s="80" t="s">
        <v>49</v>
      </c>
      <c r="D14" s="80">
        <v>2018</v>
      </c>
      <c r="E14" s="80"/>
      <c r="F14" s="80"/>
      <c r="G14" s="80"/>
      <c r="H14" s="80"/>
      <c r="I14" s="80"/>
      <c r="J14" s="80"/>
      <c r="K14" s="80"/>
      <c r="L14" s="80"/>
      <c r="M14" s="80"/>
      <c r="N14" s="80"/>
      <c r="O14" s="80"/>
    </row>
    <row r="15" spans="1:15" ht="12.75" customHeight="1">
      <c r="A15" s="80"/>
      <c r="B15" s="80"/>
      <c r="C15" s="80"/>
      <c r="D15" s="56" t="s">
        <v>58</v>
      </c>
      <c r="E15" s="56" t="s">
        <v>59</v>
      </c>
      <c r="F15" s="56" t="s">
        <v>60</v>
      </c>
      <c r="G15" s="56" t="s">
        <v>61</v>
      </c>
      <c r="H15" s="56" t="s">
        <v>62</v>
      </c>
      <c r="I15" s="56" t="s">
        <v>63</v>
      </c>
      <c r="J15" s="56" t="s">
        <v>64</v>
      </c>
      <c r="K15" s="56" t="s">
        <v>65</v>
      </c>
      <c r="L15" s="56" t="s">
        <v>66</v>
      </c>
      <c r="M15" s="56" t="s">
        <v>67</v>
      </c>
      <c r="N15" s="56" t="s">
        <v>68</v>
      </c>
      <c r="O15" s="56" t="s">
        <v>69</v>
      </c>
    </row>
    <row r="16" spans="1:15" ht="12.75" customHeight="1">
      <c r="A16" s="26" t="s">
        <v>46</v>
      </c>
      <c r="B16" s="22" t="s">
        <v>50</v>
      </c>
      <c r="C16" s="21" t="s">
        <v>52</v>
      </c>
      <c r="D16" s="49">
        <f>'[3]12.12.2017'!D$296</f>
        <v>799.95052267037113</v>
      </c>
      <c r="E16" s="49">
        <f>'[3]12.12.2017'!E$296</f>
        <v>799.95052267037113</v>
      </c>
      <c r="F16" s="49">
        <f>'[3]12.12.2017'!F$296</f>
        <v>799.95052267037113</v>
      </c>
      <c r="G16" s="49">
        <f>'[3]12.12.2017'!G$296</f>
        <v>799.95052267037113</v>
      </c>
      <c r="H16" s="49">
        <f>'[3]12.12.2017'!H$296</f>
        <v>795.49255912294075</v>
      </c>
      <c r="I16" s="49">
        <f>'[3]12.12.2017'!I$296</f>
        <v>799.95052267037113</v>
      </c>
      <c r="J16" s="49">
        <f>'[3]12.12.2017'!J$296</f>
        <v>826.5298592881453</v>
      </c>
      <c r="K16" s="49">
        <f>'[3]12.12.2017'!K$296</f>
        <v>826.5298592881453</v>
      </c>
      <c r="L16" s="49">
        <f>'[3]12.12.2017'!L$296</f>
        <v>826.5298592881453</v>
      </c>
      <c r="M16" s="49">
        <f>'[3]12.12.2017'!M$296</f>
        <v>826.5298592881453</v>
      </c>
      <c r="N16" s="49">
        <f>'[3]12.12.2017'!N$296</f>
        <v>821.92377443771056</v>
      </c>
      <c r="O16" s="49">
        <f>'[3]12.12.2017'!O$296</f>
        <v>826.5298592881453</v>
      </c>
    </row>
    <row r="17" spans="1:15" ht="12.75" customHeight="1">
      <c r="A17" s="26"/>
      <c r="B17" s="23" t="s">
        <v>53</v>
      </c>
      <c r="C17" s="21" t="s">
        <v>52</v>
      </c>
      <c r="D17" s="39" t="s">
        <v>71</v>
      </c>
      <c r="E17" s="39" t="s">
        <v>71</v>
      </c>
      <c r="F17" s="39" t="s">
        <v>71</v>
      </c>
      <c r="G17" s="39" t="s">
        <v>71</v>
      </c>
      <c r="H17" s="39" t="s">
        <v>71</v>
      </c>
      <c r="I17" s="39" t="s">
        <v>71</v>
      </c>
      <c r="J17" s="39" t="s">
        <v>71</v>
      </c>
      <c r="K17" s="39" t="s">
        <v>71</v>
      </c>
      <c r="L17" s="39" t="s">
        <v>71</v>
      </c>
      <c r="M17" s="39" t="s">
        <v>71</v>
      </c>
      <c r="N17" s="39" t="s">
        <v>71</v>
      </c>
      <c r="O17" s="39" t="s">
        <v>71</v>
      </c>
    </row>
    <row r="18" spans="1:15" ht="12.75" customHeight="1">
      <c r="A18" s="32"/>
      <c r="B18" s="33"/>
      <c r="C18" s="34"/>
      <c r="D18" s="35"/>
      <c r="E18" s="35"/>
      <c r="F18" s="35"/>
      <c r="G18" s="35"/>
      <c r="H18" s="35"/>
      <c r="I18" s="35"/>
    </row>
    <row r="19" spans="1:15" ht="12.75" customHeight="1">
      <c r="A19" s="78" t="s">
        <v>48</v>
      </c>
      <c r="B19" s="79"/>
      <c r="C19" s="79"/>
      <c r="D19" s="79"/>
      <c r="E19" s="79"/>
      <c r="F19" s="79"/>
      <c r="G19" s="79"/>
      <c r="H19" s="79"/>
      <c r="I19" s="79"/>
      <c r="J19" s="79"/>
      <c r="K19" s="79"/>
      <c r="L19" s="79"/>
      <c r="M19" s="79"/>
      <c r="N19" s="79"/>
      <c r="O19" s="79"/>
    </row>
    <row r="20" spans="1:15" ht="12.75" customHeight="1">
      <c r="A20" s="80" t="s">
        <v>44</v>
      </c>
      <c r="B20" s="80" t="s">
        <v>7</v>
      </c>
      <c r="C20" s="80" t="s">
        <v>49</v>
      </c>
      <c r="D20" s="80">
        <v>2019</v>
      </c>
      <c r="E20" s="80"/>
      <c r="F20" s="80"/>
      <c r="G20" s="80"/>
      <c r="H20" s="80"/>
      <c r="I20" s="80"/>
      <c r="J20" s="80"/>
      <c r="K20" s="80"/>
      <c r="L20" s="80"/>
      <c r="M20" s="80"/>
      <c r="N20" s="80"/>
      <c r="O20" s="80"/>
    </row>
    <row r="21" spans="1:15" ht="12.75" customHeight="1">
      <c r="A21" s="80"/>
      <c r="B21" s="80"/>
      <c r="C21" s="80"/>
      <c r="D21" s="27" t="s">
        <v>58</v>
      </c>
      <c r="E21" s="27" t="s">
        <v>59</v>
      </c>
      <c r="F21" s="27" t="s">
        <v>60</v>
      </c>
      <c r="G21" s="27" t="s">
        <v>61</v>
      </c>
      <c r="H21" s="27" t="s">
        <v>62</v>
      </c>
      <c r="I21" s="27" t="s">
        <v>63</v>
      </c>
      <c r="J21" s="27" t="s">
        <v>64</v>
      </c>
      <c r="K21" s="27" t="s">
        <v>65</v>
      </c>
      <c r="L21" s="27" t="s">
        <v>66</v>
      </c>
      <c r="M21" s="27" t="s">
        <v>67</v>
      </c>
      <c r="N21" s="27" t="s">
        <v>68</v>
      </c>
      <c r="O21" s="27" t="s">
        <v>69</v>
      </c>
    </row>
    <row r="22" spans="1:15" ht="12.75" customHeight="1">
      <c r="A22" s="26" t="s">
        <v>47</v>
      </c>
      <c r="B22" s="22" t="s">
        <v>50</v>
      </c>
      <c r="C22" s="21" t="s">
        <v>52</v>
      </c>
      <c r="D22" s="49">
        <f>[10]Топливо!$R$200</f>
        <v>877.77001137823481</v>
      </c>
      <c r="E22" s="49">
        <f>[10]Топливо!$X$200</f>
        <v>869.32185221656619</v>
      </c>
      <c r="F22" s="49">
        <f>[10]Топливо!$AD$200</f>
        <v>902.26455918086913</v>
      </c>
      <c r="G22" s="49">
        <f>[10]Топливо!$AJ$200</f>
        <v>1129.1745836556242</v>
      </c>
      <c r="H22" s="49">
        <f>[10]Топливо!$AP$200</f>
        <v>1132.9629679339862</v>
      </c>
      <c r="I22" s="49">
        <f>[10]Топливо!$AV$200</f>
        <v>1163.0190971941579</v>
      </c>
      <c r="J22" s="51">
        <f>[10]Топливо!$BB$200</f>
        <v>1200.1482219541899</v>
      </c>
      <c r="K22" s="51">
        <f>[10]Топливо!$BH$200</f>
        <v>1184.4937057389079</v>
      </c>
      <c r="L22" s="51">
        <f>[10]Топливо!$BN$200</f>
        <v>1043.7486494995451</v>
      </c>
      <c r="M22" s="51">
        <f>[10]Топливо!$BT$200</f>
        <v>1041.1274798304075</v>
      </c>
      <c r="N22" s="51">
        <f>[10]Топливо!$BZ$200</f>
        <v>897.7307277018358</v>
      </c>
      <c r="O22" s="51">
        <f>[10]Топливо!$CF$200</f>
        <v>912.15164339508169</v>
      </c>
    </row>
    <row r="23" spans="1:15">
      <c r="A23" s="26"/>
      <c r="B23" s="23" t="s">
        <v>76</v>
      </c>
      <c r="C23" s="21" t="s">
        <v>52</v>
      </c>
      <c r="D23" s="49">
        <f>[10]Топливо!$R$170</f>
        <v>819.29814147498575</v>
      </c>
      <c r="E23" s="49">
        <f>[10]Топливо!$X$170</f>
        <v>811.40266562295903</v>
      </c>
      <c r="F23" s="49">
        <f>[10]Топливо!$AD$170</f>
        <v>842.19024222511132</v>
      </c>
      <c r="G23" s="49">
        <f>[10]Топливо!$AJ$170</f>
        <v>0</v>
      </c>
      <c r="H23" s="49">
        <f>[10]Топливо!$AP$170</f>
        <v>1057.7962317140057</v>
      </c>
      <c r="I23" s="49">
        <f>[10]Топливо!$AV$170</f>
        <v>1085.8860721440726</v>
      </c>
      <c r="J23" s="51">
        <f>[10]Топливо!$BB$170</f>
        <v>1120.5441326674672</v>
      </c>
      <c r="K23" s="51">
        <f>[10]Топливо!$BH$170</f>
        <v>1105.9137436812223</v>
      </c>
      <c r="L23" s="51">
        <f>[10]Топливо!$BN$170</f>
        <v>974.37630794350002</v>
      </c>
      <c r="M23" s="51">
        <f>[10]Топливо!$BT$170</f>
        <v>971.92661666393235</v>
      </c>
      <c r="N23" s="51">
        <f>[10]Топливо!$BZ$170</f>
        <v>837.91096046900532</v>
      </c>
      <c r="O23" s="51">
        <f>[10]Топливо!$CF$170</f>
        <v>851.38845177110431</v>
      </c>
    </row>
    <row r="24" spans="1:15">
      <c r="A24" s="32"/>
      <c r="B24" s="33"/>
      <c r="C24" s="34"/>
      <c r="D24" s="35"/>
      <c r="E24" s="35"/>
      <c r="F24" s="35"/>
      <c r="G24" s="35"/>
      <c r="H24" s="36"/>
      <c r="I24" s="36"/>
      <c r="J24" s="37"/>
      <c r="K24" s="37"/>
      <c r="L24" s="37"/>
      <c r="M24" s="37"/>
      <c r="N24" s="37"/>
      <c r="O24" s="37"/>
    </row>
    <row r="25" spans="1:15">
      <c r="A25" s="82" t="s">
        <v>51</v>
      </c>
      <c r="B25" s="82"/>
      <c r="C25" s="82"/>
      <c r="D25" s="82"/>
      <c r="E25" s="82"/>
      <c r="F25" s="82"/>
      <c r="G25" s="82"/>
      <c r="H25" s="82"/>
      <c r="I25" s="82"/>
      <c r="J25" s="82"/>
      <c r="K25" s="82"/>
      <c r="L25" s="82"/>
      <c r="M25" s="82"/>
      <c r="N25" s="82"/>
      <c r="O25" s="82"/>
    </row>
    <row r="26" spans="1:15">
      <c r="A26" s="82" t="s">
        <v>80</v>
      </c>
      <c r="B26" s="82"/>
      <c r="C26" s="82"/>
      <c r="D26" s="82"/>
      <c r="E26" s="82"/>
      <c r="F26" s="82"/>
      <c r="G26" s="82"/>
      <c r="H26" s="82"/>
      <c r="I26" s="82"/>
      <c r="J26" s="82"/>
      <c r="K26" s="82"/>
      <c r="L26" s="82"/>
      <c r="M26" s="82"/>
      <c r="N26" s="82"/>
      <c r="O26" s="82"/>
    </row>
    <row r="27" spans="1:15" ht="39" customHeight="1">
      <c r="A27" s="81" t="s">
        <v>81</v>
      </c>
      <c r="B27" s="81"/>
      <c r="C27" s="81"/>
      <c r="D27" s="81"/>
      <c r="E27" s="81"/>
      <c r="F27" s="81"/>
      <c r="G27" s="81"/>
      <c r="H27" s="81"/>
      <c r="I27" s="81"/>
      <c r="J27" s="81"/>
      <c r="K27" s="81"/>
      <c r="L27" s="81"/>
      <c r="M27" s="81"/>
      <c r="N27" s="81"/>
      <c r="O27" s="81"/>
    </row>
  </sheetData>
  <mergeCells count="20">
    <mergeCell ref="A27:O27"/>
    <mergeCell ref="D8:O8"/>
    <mergeCell ref="A25:O25"/>
    <mergeCell ref="A26:O26"/>
    <mergeCell ref="D14:O14"/>
    <mergeCell ref="A4:O4"/>
    <mergeCell ref="A5:O5"/>
    <mergeCell ref="A19:O19"/>
    <mergeCell ref="A20:A21"/>
    <mergeCell ref="B20:B21"/>
    <mergeCell ref="C20:C21"/>
    <mergeCell ref="D20:O20"/>
    <mergeCell ref="A8:A9"/>
    <mergeCell ref="B8:B9"/>
    <mergeCell ref="C8:C9"/>
    <mergeCell ref="A7:O7"/>
    <mergeCell ref="A13:O13"/>
    <mergeCell ref="A14:A15"/>
    <mergeCell ref="B14:B15"/>
    <mergeCell ref="C14:C15"/>
  </mergeCells>
  <pageMargins left="0.70866141732283472" right="0.70866141732283472" top="0.74803149606299213" bottom="0.74803149606299213" header="0.31496062992125984" footer="0.31496062992125984"/>
  <pageSetup paperSize="9"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55</v>
      </c>
    </row>
    <row r="2" spans="1:15">
      <c r="F2" s="19"/>
      <c r="O2" s="18" t="s">
        <v>34</v>
      </c>
    </row>
    <row r="3" spans="1:15">
      <c r="F3" s="19"/>
    </row>
    <row r="4" spans="1:15" ht="12.75" customHeight="1">
      <c r="A4" s="66" t="s">
        <v>17</v>
      </c>
      <c r="B4" s="66"/>
      <c r="C4" s="66"/>
      <c r="D4" s="66"/>
      <c r="E4" s="66"/>
      <c r="F4" s="66"/>
      <c r="G4" s="66"/>
      <c r="H4" s="66"/>
      <c r="I4" s="66"/>
      <c r="J4" s="66"/>
      <c r="K4" s="66"/>
      <c r="L4" s="66"/>
      <c r="M4" s="66"/>
      <c r="N4" s="66"/>
      <c r="O4" s="66"/>
    </row>
    <row r="5" spans="1:15" ht="12.75" customHeight="1">
      <c r="A5" s="66" t="str">
        <f>Титульный!$C$16</f>
        <v>Челябинская ГРЭС (БЛ 1) ДПМ</v>
      </c>
      <c r="B5" s="66"/>
      <c r="C5" s="66"/>
      <c r="D5" s="66"/>
      <c r="E5" s="66"/>
      <c r="F5" s="66"/>
      <c r="G5" s="66"/>
      <c r="H5" s="66"/>
      <c r="I5" s="66"/>
      <c r="J5" s="66"/>
      <c r="K5" s="66"/>
      <c r="L5" s="66"/>
      <c r="M5" s="66"/>
      <c r="N5" s="66"/>
      <c r="O5" s="66"/>
    </row>
    <row r="7" spans="1:15" ht="12.75" customHeight="1">
      <c r="A7" s="78" t="s">
        <v>54</v>
      </c>
      <c r="B7" s="79"/>
      <c r="C7" s="79"/>
      <c r="D7" s="79"/>
      <c r="E7" s="79"/>
      <c r="F7" s="79"/>
      <c r="G7" s="79"/>
      <c r="H7" s="79"/>
      <c r="I7" s="79"/>
      <c r="J7" s="79"/>
      <c r="K7" s="79"/>
      <c r="L7" s="79"/>
      <c r="M7" s="79"/>
      <c r="N7" s="79"/>
      <c r="O7" s="79"/>
    </row>
    <row r="8" spans="1:15" s="1" customFormat="1" ht="12.75" customHeight="1">
      <c r="A8" s="80" t="s">
        <v>44</v>
      </c>
      <c r="B8" s="80" t="s">
        <v>7</v>
      </c>
      <c r="C8" s="80" t="s">
        <v>49</v>
      </c>
      <c r="D8" s="80">
        <v>2017</v>
      </c>
      <c r="E8" s="80"/>
      <c r="F8" s="80"/>
      <c r="G8" s="80"/>
      <c r="H8" s="80"/>
      <c r="I8" s="80"/>
      <c r="J8" s="80"/>
      <c r="K8" s="80"/>
      <c r="L8" s="80"/>
      <c r="M8" s="80"/>
      <c r="N8" s="80"/>
      <c r="O8" s="80"/>
    </row>
    <row r="9" spans="1:15" s="1" customFormat="1">
      <c r="A9" s="80"/>
      <c r="B9" s="80"/>
      <c r="C9" s="80"/>
      <c r="D9" s="40" t="s">
        <v>58</v>
      </c>
      <c r="E9" s="40" t="s">
        <v>59</v>
      </c>
      <c r="F9" s="40" t="s">
        <v>60</v>
      </c>
      <c r="G9" s="40" t="s">
        <v>61</v>
      </c>
      <c r="H9" s="40" t="s">
        <v>62</v>
      </c>
      <c r="I9" s="40" t="s">
        <v>63</v>
      </c>
      <c r="J9" s="40" t="s">
        <v>64</v>
      </c>
      <c r="K9" s="40" t="s">
        <v>65</v>
      </c>
      <c r="L9" s="40" t="s">
        <v>66</v>
      </c>
      <c r="M9" s="40" t="s">
        <v>67</v>
      </c>
      <c r="N9" s="40" t="s">
        <v>68</v>
      </c>
      <c r="O9" s="40" t="s">
        <v>69</v>
      </c>
    </row>
    <row r="10" spans="1:15" ht="12.75" customHeight="1">
      <c r="A10" s="25" t="s">
        <v>45</v>
      </c>
      <c r="B10" s="22" t="s">
        <v>50</v>
      </c>
      <c r="C10" s="21" t="s">
        <v>52</v>
      </c>
      <c r="D10" s="49">
        <f>'[2]Рег уровни 2017'!D305</f>
        <v>831.66094434333513</v>
      </c>
      <c r="E10" s="49">
        <f>'[2]Рег уровни 2017'!E305</f>
        <v>831.66094434333513</v>
      </c>
      <c r="F10" s="49">
        <f>'[2]Рег уровни 2017'!F305</f>
        <v>831.66094434333513</v>
      </c>
      <c r="G10" s="49">
        <f>'[2]Рег уровни 2017'!G305</f>
        <v>831.66094434333513</v>
      </c>
      <c r="H10" s="49">
        <f>'[2]Рег уровни 2017'!H305</f>
        <v>831.66094434333513</v>
      </c>
      <c r="I10" s="49">
        <f>'[2]Рег уровни 2017'!I305</f>
        <v>831.66094434333513</v>
      </c>
      <c r="J10" s="50">
        <f>'[2]Рег уровни 2017'!J305</f>
        <v>848.0270191134349</v>
      </c>
      <c r="K10" s="50">
        <f>'[2]Рег уровни 2017'!K305</f>
        <v>848.0270191134349</v>
      </c>
      <c r="L10" s="50">
        <f>'[2]Рег уровни 2017'!L305</f>
        <v>848.0270191134349</v>
      </c>
      <c r="M10" s="50">
        <f>'[2]Рег уровни 2017'!M305</f>
        <v>848.0270191134349</v>
      </c>
      <c r="N10" s="50">
        <f>'[2]Рег уровни 2017'!N305</f>
        <v>848.0270191134349</v>
      </c>
      <c r="O10" s="50">
        <f>'[2]Рег уровни 2017'!O305</f>
        <v>848.0270191134349</v>
      </c>
    </row>
    <row r="11" spans="1:15" ht="12.75" customHeight="1">
      <c r="A11" s="25"/>
      <c r="B11" s="23" t="s">
        <v>53</v>
      </c>
      <c r="C11" s="21" t="s">
        <v>52</v>
      </c>
      <c r="D11" s="39" t="s">
        <v>71</v>
      </c>
      <c r="E11" s="39" t="s">
        <v>71</v>
      </c>
      <c r="F11" s="39" t="s">
        <v>71</v>
      </c>
      <c r="G11" s="39" t="s">
        <v>71</v>
      </c>
      <c r="H11" s="39" t="s">
        <v>71</v>
      </c>
      <c r="I11" s="39" t="s">
        <v>71</v>
      </c>
      <c r="J11" s="39" t="s">
        <v>71</v>
      </c>
      <c r="K11" s="39" t="s">
        <v>71</v>
      </c>
      <c r="L11" s="39" t="s">
        <v>71</v>
      </c>
      <c r="M11" s="39" t="s">
        <v>71</v>
      </c>
      <c r="N11" s="39" t="s">
        <v>71</v>
      </c>
      <c r="O11" s="39" t="s">
        <v>71</v>
      </c>
    </row>
    <row r="12" spans="1:15" ht="12.75" customHeight="1">
      <c r="A12" s="32"/>
      <c r="B12" s="33"/>
      <c r="C12" s="34"/>
      <c r="D12" s="35"/>
      <c r="E12" s="35"/>
      <c r="F12" s="35"/>
      <c r="G12" s="35"/>
      <c r="H12" s="36"/>
      <c r="I12" s="36"/>
      <c r="J12" s="37"/>
      <c r="K12" s="37"/>
      <c r="L12" s="37"/>
      <c r="M12" s="37"/>
      <c r="N12" s="37"/>
      <c r="O12" s="37"/>
    </row>
    <row r="13" spans="1:15" ht="12.75" customHeight="1">
      <c r="A13" s="78" t="s">
        <v>70</v>
      </c>
      <c r="B13" s="79"/>
      <c r="C13" s="79"/>
      <c r="D13" s="79"/>
      <c r="E13" s="79"/>
      <c r="F13" s="79"/>
      <c r="G13" s="79"/>
      <c r="H13" s="79"/>
      <c r="I13" s="79"/>
      <c r="J13" s="79"/>
      <c r="K13" s="79"/>
      <c r="L13" s="79"/>
      <c r="M13" s="79"/>
      <c r="N13" s="79"/>
      <c r="O13" s="79"/>
    </row>
    <row r="14" spans="1:15" ht="12.75" customHeight="1">
      <c r="A14" s="80" t="s">
        <v>44</v>
      </c>
      <c r="B14" s="80" t="s">
        <v>7</v>
      </c>
      <c r="C14" s="80" t="s">
        <v>49</v>
      </c>
      <c r="D14" s="80">
        <v>2018</v>
      </c>
      <c r="E14" s="80"/>
      <c r="F14" s="80"/>
      <c r="G14" s="80"/>
      <c r="H14" s="80"/>
      <c r="I14" s="80"/>
      <c r="J14" s="80"/>
      <c r="K14" s="80"/>
      <c r="L14" s="80"/>
      <c r="M14" s="80"/>
      <c r="N14" s="80"/>
      <c r="O14" s="80"/>
    </row>
    <row r="15" spans="1:15" ht="12.75" customHeight="1">
      <c r="A15" s="80"/>
      <c r="B15" s="80"/>
      <c r="C15" s="80"/>
      <c r="D15" s="56" t="s">
        <v>58</v>
      </c>
      <c r="E15" s="56" t="s">
        <v>59</v>
      </c>
      <c r="F15" s="56" t="s">
        <v>60</v>
      </c>
      <c r="G15" s="56" t="s">
        <v>61</v>
      </c>
      <c r="H15" s="56" t="s">
        <v>62</v>
      </c>
      <c r="I15" s="56" t="s">
        <v>63</v>
      </c>
      <c r="J15" s="56" t="s">
        <v>64</v>
      </c>
      <c r="K15" s="56" t="s">
        <v>65</v>
      </c>
      <c r="L15" s="56" t="s">
        <v>66</v>
      </c>
      <c r="M15" s="56" t="s">
        <v>67</v>
      </c>
      <c r="N15" s="56" t="s">
        <v>68</v>
      </c>
      <c r="O15" s="56" t="s">
        <v>69</v>
      </c>
    </row>
    <row r="16" spans="1:15" ht="12.75" customHeight="1">
      <c r="A16" s="26" t="s">
        <v>46</v>
      </c>
      <c r="B16" s="22" t="s">
        <v>50</v>
      </c>
      <c r="C16" s="21" t="s">
        <v>52</v>
      </c>
      <c r="D16" s="49">
        <f>'[3]12.12.2017'!D$290</f>
        <v>848.0270191134349</v>
      </c>
      <c r="E16" s="49">
        <f>'[3]12.12.2017'!E$290</f>
        <v>848.0270191134349</v>
      </c>
      <c r="F16" s="49">
        <f>'[3]12.12.2017'!F$290</f>
        <v>848.0270191134349</v>
      </c>
      <c r="G16" s="49">
        <f>'[3]12.12.2017'!G$290</f>
        <v>848.0270191134349</v>
      </c>
      <c r="H16" s="49">
        <f>'[3]12.12.2017'!H$290</f>
        <v>848.0270191134349</v>
      </c>
      <c r="I16" s="49">
        <f>'[3]12.12.2017'!I$290</f>
        <v>848.0270191134349</v>
      </c>
      <c r="J16" s="49">
        <f>'[3]12.12.2017'!J$290</f>
        <v>876.86634028954666</v>
      </c>
      <c r="K16" s="49">
        <f>'[3]12.12.2017'!K$290</f>
        <v>876.86634028954666</v>
      </c>
      <c r="L16" s="49">
        <f>'[3]12.12.2017'!L$290</f>
        <v>876.86634028954666</v>
      </c>
      <c r="M16" s="49">
        <f>'[3]12.12.2017'!M$290</f>
        <v>876.86634028954666</v>
      </c>
      <c r="N16" s="49">
        <f>'[3]12.12.2017'!N$290</f>
        <v>876.86634028954666</v>
      </c>
      <c r="O16" s="49">
        <f>'[3]12.12.2017'!O$290</f>
        <v>876.86634028954666</v>
      </c>
    </row>
    <row r="17" spans="1:15" ht="12.75" customHeight="1">
      <c r="A17" s="26"/>
      <c r="B17" s="23" t="s">
        <v>53</v>
      </c>
      <c r="C17" s="21" t="s">
        <v>52</v>
      </c>
      <c r="D17" s="39" t="s">
        <v>71</v>
      </c>
      <c r="E17" s="39" t="s">
        <v>71</v>
      </c>
      <c r="F17" s="39" t="s">
        <v>71</v>
      </c>
      <c r="G17" s="39" t="s">
        <v>71</v>
      </c>
      <c r="H17" s="39" t="s">
        <v>71</v>
      </c>
      <c r="I17" s="39" t="s">
        <v>71</v>
      </c>
      <c r="J17" s="39" t="s">
        <v>71</v>
      </c>
      <c r="K17" s="39" t="s">
        <v>71</v>
      </c>
      <c r="L17" s="39" t="s">
        <v>71</v>
      </c>
      <c r="M17" s="39" t="s">
        <v>71</v>
      </c>
      <c r="N17" s="39" t="s">
        <v>71</v>
      </c>
      <c r="O17" s="39" t="s">
        <v>71</v>
      </c>
    </row>
    <row r="18" spans="1:15" ht="12.75" customHeight="1">
      <c r="A18" s="32"/>
      <c r="B18" s="33"/>
      <c r="C18" s="34"/>
      <c r="D18" s="35"/>
      <c r="E18" s="35"/>
      <c r="F18" s="35"/>
      <c r="G18" s="35"/>
      <c r="H18" s="35"/>
      <c r="I18" s="35"/>
    </row>
    <row r="19" spans="1:15" ht="12.75" customHeight="1">
      <c r="A19" s="78" t="s">
        <v>48</v>
      </c>
      <c r="B19" s="79"/>
      <c r="C19" s="79"/>
      <c r="D19" s="79"/>
      <c r="E19" s="79"/>
      <c r="F19" s="79"/>
      <c r="G19" s="79"/>
      <c r="H19" s="79"/>
      <c r="I19" s="79"/>
      <c r="J19" s="79"/>
      <c r="K19" s="79"/>
      <c r="L19" s="79"/>
      <c r="M19" s="79"/>
      <c r="N19" s="79"/>
      <c r="O19" s="79"/>
    </row>
    <row r="20" spans="1:15" ht="12.75" customHeight="1">
      <c r="A20" s="80" t="s">
        <v>44</v>
      </c>
      <c r="B20" s="80" t="s">
        <v>7</v>
      </c>
      <c r="C20" s="80" t="s">
        <v>49</v>
      </c>
      <c r="D20" s="80">
        <v>2019</v>
      </c>
      <c r="E20" s="80"/>
      <c r="F20" s="80"/>
      <c r="G20" s="80"/>
      <c r="H20" s="80"/>
      <c r="I20" s="80"/>
      <c r="J20" s="80"/>
      <c r="K20" s="80"/>
      <c r="L20" s="80"/>
      <c r="M20" s="80"/>
      <c r="N20" s="80"/>
      <c r="O20" s="80"/>
    </row>
    <row r="21" spans="1:15" ht="12.75" customHeight="1">
      <c r="A21" s="80"/>
      <c r="B21" s="80"/>
      <c r="C21" s="80"/>
      <c r="D21" s="27" t="s">
        <v>58</v>
      </c>
      <c r="E21" s="27" t="s">
        <v>59</v>
      </c>
      <c r="F21" s="27" t="s">
        <v>60</v>
      </c>
      <c r="G21" s="27" t="s">
        <v>61</v>
      </c>
      <c r="H21" s="27" t="s">
        <v>62</v>
      </c>
      <c r="I21" s="27" t="s">
        <v>63</v>
      </c>
      <c r="J21" s="27" t="s">
        <v>64</v>
      </c>
      <c r="K21" s="27" t="s">
        <v>65</v>
      </c>
      <c r="L21" s="27" t="s">
        <v>66</v>
      </c>
      <c r="M21" s="27" t="s">
        <v>67</v>
      </c>
      <c r="N21" s="27" t="s">
        <v>68</v>
      </c>
      <c r="O21" s="27" t="s">
        <v>69</v>
      </c>
    </row>
    <row r="22" spans="1:15" ht="12.75" customHeight="1">
      <c r="A22" s="26" t="s">
        <v>47</v>
      </c>
      <c r="B22" s="22" t="s">
        <v>50</v>
      </c>
      <c r="C22" s="21" t="s">
        <v>52</v>
      </c>
      <c r="D22" s="49">
        <f>[11]Топливо!$R$200</f>
        <v>836.98575298853439</v>
      </c>
      <c r="E22" s="49">
        <f>[11]Топливо!$X$200</f>
        <v>862.55695575986567</v>
      </c>
      <c r="F22" s="49">
        <f>[11]Топливо!$AD$200</f>
        <v>883.82877305844568</v>
      </c>
      <c r="G22" s="49">
        <f>[11]Топливо!$AJ$200</f>
        <v>876.16439370759417</v>
      </c>
      <c r="H22" s="49">
        <f>[11]Топливо!$AP$200</f>
        <v>987.43761064412217</v>
      </c>
      <c r="I22" s="49">
        <f>[11]Топливо!$AV$200</f>
        <v>946.45649531760944</v>
      </c>
      <c r="J22" s="51">
        <f>[11]Топливо!$BB$200</f>
        <v>1008.743810278245</v>
      </c>
      <c r="K22" s="51">
        <f>[11]Топливо!$BH$200</f>
        <v>1000.5377204303566</v>
      </c>
      <c r="L22" s="51">
        <f>[11]Топливо!$BN$200</f>
        <v>976.93520788622698</v>
      </c>
      <c r="M22" s="51">
        <f>[11]Топливо!$BT$200</f>
        <v>879.85957001219538</v>
      </c>
      <c r="N22" s="51">
        <f>[11]Топливо!$BZ$200</f>
        <v>843.50864169552585</v>
      </c>
      <c r="O22" s="51">
        <f>[11]Топливо!$CF$200</f>
        <v>858.18321629454886</v>
      </c>
    </row>
    <row r="23" spans="1:15">
      <c r="A23" s="26"/>
      <c r="B23" s="23" t="s">
        <v>76</v>
      </c>
      <c r="C23" s="21" t="s">
        <v>52</v>
      </c>
      <c r="D23" s="49">
        <f>[11]Топливо!$R$170</f>
        <v>781.18201213881719</v>
      </c>
      <c r="E23" s="49">
        <f>[11]Топливо!$X$170</f>
        <v>805.08033248585571</v>
      </c>
      <c r="F23" s="49">
        <f>[11]Топливо!$AD$170</f>
        <v>824.96053556864081</v>
      </c>
      <c r="G23" s="49">
        <f>[11]Топливо!$AJ$170</f>
        <v>817.79756421270486</v>
      </c>
      <c r="H23" s="49">
        <f>[11]Топливо!$AP$170</f>
        <v>921.79122490104874</v>
      </c>
      <c r="I23" s="49">
        <f>[11]Топливо!$AV$170</f>
        <v>883.49111711926116</v>
      </c>
      <c r="J23" s="51">
        <f>[11]Топливо!$BB$170</f>
        <v>941.66150493293912</v>
      </c>
      <c r="K23" s="51">
        <f>[11]Топливо!$BH$170</f>
        <v>933.99226208444531</v>
      </c>
      <c r="L23" s="51">
        <f>[11]Топливо!$BN$170</f>
        <v>0</v>
      </c>
      <c r="M23" s="51">
        <f>[11]Топливо!$BT$170</f>
        <v>821.20894393663104</v>
      </c>
      <c r="N23" s="51">
        <f>[11]Топливо!$BZ$170</f>
        <v>787.23611373413621</v>
      </c>
      <c r="O23" s="51">
        <f>[11]Топливо!$CF$170</f>
        <v>800.9506694341577</v>
      </c>
    </row>
    <row r="24" spans="1:15">
      <c r="A24" s="32"/>
      <c r="B24" s="33"/>
      <c r="C24" s="34"/>
      <c r="D24" s="35"/>
      <c r="E24" s="35"/>
      <c r="F24" s="35"/>
      <c r="G24" s="35"/>
      <c r="H24" s="36"/>
      <c r="I24" s="36"/>
      <c r="J24" s="37"/>
      <c r="K24" s="37"/>
      <c r="L24" s="37"/>
      <c r="M24" s="37"/>
      <c r="N24" s="37"/>
      <c r="O24" s="37"/>
    </row>
    <row r="25" spans="1:15">
      <c r="A25" s="82" t="s">
        <v>51</v>
      </c>
      <c r="B25" s="82"/>
      <c r="C25" s="82"/>
      <c r="D25" s="82"/>
      <c r="E25" s="82"/>
      <c r="F25" s="82"/>
      <c r="G25" s="82"/>
      <c r="H25" s="82"/>
      <c r="I25" s="82"/>
      <c r="J25" s="82"/>
      <c r="K25" s="82"/>
      <c r="L25" s="82"/>
      <c r="M25" s="82"/>
      <c r="N25" s="82"/>
      <c r="O25" s="82"/>
    </row>
    <row r="26" spans="1:15">
      <c r="A26" s="82" t="s">
        <v>80</v>
      </c>
      <c r="B26" s="82"/>
      <c r="C26" s="82"/>
      <c r="D26" s="82"/>
      <c r="E26" s="82"/>
      <c r="F26" s="82"/>
      <c r="G26" s="82"/>
      <c r="H26" s="82"/>
      <c r="I26" s="82"/>
      <c r="J26" s="82"/>
      <c r="K26" s="82"/>
      <c r="L26" s="82"/>
      <c r="M26" s="82"/>
      <c r="N26" s="82"/>
      <c r="O26" s="82"/>
    </row>
    <row r="27" spans="1:15" ht="39" customHeight="1">
      <c r="A27" s="81" t="s">
        <v>81</v>
      </c>
      <c r="B27" s="81"/>
      <c r="C27" s="81"/>
      <c r="D27" s="81"/>
      <c r="E27" s="81"/>
      <c r="F27" s="81"/>
      <c r="G27" s="81"/>
      <c r="H27" s="81"/>
      <c r="I27" s="81"/>
      <c r="J27" s="81"/>
      <c r="K27" s="81"/>
      <c r="L27" s="81"/>
      <c r="M27" s="81"/>
      <c r="N27" s="81"/>
      <c r="O27" s="81"/>
    </row>
  </sheetData>
  <mergeCells count="20">
    <mergeCell ref="A26:O26"/>
    <mergeCell ref="A4:O4"/>
    <mergeCell ref="A5:O5"/>
    <mergeCell ref="D14:O14"/>
    <mergeCell ref="A27:O27"/>
    <mergeCell ref="A7:O7"/>
    <mergeCell ref="A13:O13"/>
    <mergeCell ref="A14:A15"/>
    <mergeCell ref="B14:B15"/>
    <mergeCell ref="C14:C15"/>
    <mergeCell ref="A19:O19"/>
    <mergeCell ref="A20:A21"/>
    <mergeCell ref="B20:B21"/>
    <mergeCell ref="C20:C21"/>
    <mergeCell ref="D20:O20"/>
    <mergeCell ref="A8:A9"/>
    <mergeCell ref="B8:B9"/>
    <mergeCell ref="C8:C9"/>
    <mergeCell ref="D8:O8"/>
    <mergeCell ref="A25:O25"/>
  </mergeCells>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55</v>
      </c>
    </row>
    <row r="2" spans="1:15">
      <c r="F2" s="19"/>
      <c r="O2" s="18" t="s">
        <v>34</v>
      </c>
    </row>
    <row r="3" spans="1:15">
      <c r="F3" s="19"/>
    </row>
    <row r="4" spans="1:15" ht="12.75" customHeight="1">
      <c r="A4" s="66" t="s">
        <v>17</v>
      </c>
      <c r="B4" s="66"/>
      <c r="C4" s="66"/>
      <c r="D4" s="66"/>
      <c r="E4" s="66"/>
      <c r="F4" s="66"/>
      <c r="G4" s="66"/>
      <c r="H4" s="66"/>
      <c r="I4" s="66"/>
      <c r="J4" s="66"/>
      <c r="K4" s="66"/>
      <c r="L4" s="66"/>
      <c r="M4" s="66"/>
      <c r="N4" s="66"/>
      <c r="O4" s="66"/>
    </row>
    <row r="5" spans="1:15" ht="12.75" customHeight="1">
      <c r="A5" s="66" t="str">
        <f>Титульный!$C$17</f>
        <v>Челябинская ГРЭС (БЛ 2) ДПМ</v>
      </c>
      <c r="B5" s="66"/>
      <c r="C5" s="66"/>
      <c r="D5" s="66"/>
      <c r="E5" s="66"/>
      <c r="F5" s="66"/>
      <c r="G5" s="66"/>
      <c r="H5" s="66"/>
      <c r="I5" s="66"/>
      <c r="J5" s="66"/>
      <c r="K5" s="66"/>
      <c r="L5" s="66"/>
      <c r="M5" s="66"/>
      <c r="N5" s="66"/>
      <c r="O5" s="66"/>
    </row>
    <row r="7" spans="1:15" ht="12.75" customHeight="1">
      <c r="A7" s="78" t="s">
        <v>54</v>
      </c>
      <c r="B7" s="79"/>
      <c r="C7" s="79"/>
      <c r="D7" s="79"/>
      <c r="E7" s="79"/>
      <c r="F7" s="79"/>
      <c r="G7" s="79"/>
      <c r="H7" s="79"/>
      <c r="I7" s="79"/>
      <c r="J7" s="79"/>
      <c r="K7" s="79"/>
      <c r="L7" s="79"/>
      <c r="M7" s="79"/>
      <c r="N7" s="79"/>
      <c r="O7" s="79"/>
    </row>
    <row r="8" spans="1:15" s="1" customFormat="1" ht="12.75" customHeight="1">
      <c r="A8" s="80" t="s">
        <v>44</v>
      </c>
      <c r="B8" s="80" t="s">
        <v>7</v>
      </c>
      <c r="C8" s="80" t="s">
        <v>49</v>
      </c>
      <c r="D8" s="80">
        <v>2017</v>
      </c>
      <c r="E8" s="80"/>
      <c r="F8" s="80"/>
      <c r="G8" s="80"/>
      <c r="H8" s="80"/>
      <c r="I8" s="80"/>
      <c r="J8" s="80"/>
      <c r="K8" s="80"/>
      <c r="L8" s="80"/>
      <c r="M8" s="80"/>
      <c r="N8" s="80"/>
      <c r="O8" s="80"/>
    </row>
    <row r="9" spans="1:15" s="1" customFormat="1">
      <c r="A9" s="80"/>
      <c r="B9" s="80"/>
      <c r="C9" s="80"/>
      <c r="D9" s="40" t="s">
        <v>58</v>
      </c>
      <c r="E9" s="40" t="s">
        <v>59</v>
      </c>
      <c r="F9" s="40" t="s">
        <v>60</v>
      </c>
      <c r="G9" s="40" t="s">
        <v>61</v>
      </c>
      <c r="H9" s="40" t="s">
        <v>62</v>
      </c>
      <c r="I9" s="40" t="s">
        <v>63</v>
      </c>
      <c r="J9" s="40" t="s">
        <v>64</v>
      </c>
      <c r="K9" s="40" t="s">
        <v>65</v>
      </c>
      <c r="L9" s="40" t="s">
        <v>66</v>
      </c>
      <c r="M9" s="40" t="s">
        <v>67</v>
      </c>
      <c r="N9" s="40" t="s">
        <v>68</v>
      </c>
      <c r="O9" s="40" t="s">
        <v>69</v>
      </c>
    </row>
    <row r="10" spans="1:15" ht="12.75" customHeight="1">
      <c r="A10" s="25" t="s">
        <v>45</v>
      </c>
      <c r="B10" s="22" t="s">
        <v>50</v>
      </c>
      <c r="C10" s="21" t="s">
        <v>52</v>
      </c>
      <c r="D10" s="49">
        <f>'[2]Рег уровни 2017'!D306</f>
        <v>831.54</v>
      </c>
      <c r="E10" s="49">
        <f>'[2]Рег уровни 2017'!E306</f>
        <v>831.54</v>
      </c>
      <c r="F10" s="49">
        <f>'[2]Рег уровни 2017'!F306</f>
        <v>831.54</v>
      </c>
      <c r="G10" s="49">
        <f>'[2]Рег уровни 2017'!G306</f>
        <v>831.54</v>
      </c>
      <c r="H10" s="49">
        <f>'[2]Рег уровни 2017'!H306</f>
        <v>831.54</v>
      </c>
      <c r="I10" s="49">
        <f>'[2]Рег уровни 2017'!I306</f>
        <v>831.54</v>
      </c>
      <c r="J10" s="50">
        <f>'[2]Рег уровни 2017'!J306</f>
        <v>863.62283590761695</v>
      </c>
      <c r="K10" s="50">
        <f>'[2]Рег уровни 2017'!K306</f>
        <v>863.62283590761695</v>
      </c>
      <c r="L10" s="50">
        <f>'[2]Рег уровни 2017'!L306</f>
        <v>863.62283590761695</v>
      </c>
      <c r="M10" s="50">
        <f>'[2]Рег уровни 2017'!M306</f>
        <v>863.62283590761695</v>
      </c>
      <c r="N10" s="50">
        <f>'[2]Рег уровни 2017'!N306</f>
        <v>863.62283590761695</v>
      </c>
      <c r="O10" s="50">
        <f>'[2]Рег уровни 2017'!O306</f>
        <v>863.62283590761695</v>
      </c>
    </row>
    <row r="11" spans="1:15" ht="12.75" customHeight="1">
      <c r="A11" s="25"/>
      <c r="B11" s="23" t="s">
        <v>53</v>
      </c>
      <c r="C11" s="21" t="s">
        <v>52</v>
      </c>
      <c r="D11" s="39" t="s">
        <v>71</v>
      </c>
      <c r="E11" s="39" t="s">
        <v>71</v>
      </c>
      <c r="F11" s="39" t="s">
        <v>71</v>
      </c>
      <c r="G11" s="39" t="s">
        <v>71</v>
      </c>
      <c r="H11" s="39" t="s">
        <v>71</v>
      </c>
      <c r="I11" s="39" t="s">
        <v>71</v>
      </c>
      <c r="J11" s="39" t="s">
        <v>71</v>
      </c>
      <c r="K11" s="39" t="s">
        <v>71</v>
      </c>
      <c r="L11" s="39" t="s">
        <v>71</v>
      </c>
      <c r="M11" s="39" t="s">
        <v>71</v>
      </c>
      <c r="N11" s="39" t="s">
        <v>71</v>
      </c>
      <c r="O11" s="39" t="s">
        <v>71</v>
      </c>
    </row>
    <row r="12" spans="1:15" ht="12.75" customHeight="1">
      <c r="A12" s="32"/>
      <c r="B12" s="33"/>
      <c r="C12" s="36"/>
      <c r="D12" s="36"/>
      <c r="E12" s="36"/>
      <c r="F12" s="36"/>
      <c r="G12" s="36"/>
      <c r="H12" s="36"/>
      <c r="I12" s="36"/>
      <c r="J12" s="37"/>
      <c r="K12" s="37"/>
      <c r="L12" s="37"/>
      <c r="M12" s="37"/>
      <c r="N12" s="37"/>
      <c r="O12" s="37"/>
    </row>
    <row r="13" spans="1:15" ht="12.75" customHeight="1">
      <c r="A13" s="78" t="s">
        <v>70</v>
      </c>
      <c r="B13" s="79"/>
      <c r="C13" s="79"/>
      <c r="D13" s="79"/>
      <c r="E13" s="79"/>
      <c r="F13" s="79"/>
      <c r="G13" s="79"/>
      <c r="H13" s="79"/>
      <c r="I13" s="79"/>
      <c r="J13" s="79"/>
      <c r="K13" s="79"/>
      <c r="L13" s="79"/>
      <c r="M13" s="79"/>
      <c r="N13" s="79"/>
      <c r="O13" s="79"/>
    </row>
    <row r="14" spans="1:15" ht="12.75" customHeight="1">
      <c r="A14" s="80" t="s">
        <v>44</v>
      </c>
      <c r="B14" s="80" t="s">
        <v>7</v>
      </c>
      <c r="C14" s="80" t="s">
        <v>49</v>
      </c>
      <c r="D14" s="80">
        <v>2018</v>
      </c>
      <c r="E14" s="80"/>
      <c r="F14" s="80"/>
      <c r="G14" s="80"/>
      <c r="H14" s="80"/>
      <c r="I14" s="80"/>
      <c r="J14" s="80"/>
      <c r="K14" s="80"/>
      <c r="L14" s="80"/>
      <c r="M14" s="80"/>
      <c r="N14" s="80"/>
      <c r="O14" s="80"/>
    </row>
    <row r="15" spans="1:15" ht="12.75" customHeight="1">
      <c r="A15" s="80"/>
      <c r="B15" s="80"/>
      <c r="C15" s="80"/>
      <c r="D15" s="56" t="s">
        <v>58</v>
      </c>
      <c r="E15" s="56" t="s">
        <v>59</v>
      </c>
      <c r="F15" s="56" t="s">
        <v>60</v>
      </c>
      <c r="G15" s="56" t="s">
        <v>61</v>
      </c>
      <c r="H15" s="56" t="s">
        <v>62</v>
      </c>
      <c r="I15" s="56" t="s">
        <v>63</v>
      </c>
      <c r="J15" s="56" t="s">
        <v>64</v>
      </c>
      <c r="K15" s="56" t="s">
        <v>65</v>
      </c>
      <c r="L15" s="56" t="s">
        <v>66</v>
      </c>
      <c r="M15" s="56" t="s">
        <v>67</v>
      </c>
      <c r="N15" s="56" t="s">
        <v>68</v>
      </c>
      <c r="O15" s="56" t="s">
        <v>69</v>
      </c>
    </row>
    <row r="16" spans="1:15" ht="12.75" customHeight="1">
      <c r="A16" s="26" t="s">
        <v>46</v>
      </c>
      <c r="B16" s="22" t="s">
        <v>50</v>
      </c>
      <c r="C16" s="21" t="s">
        <v>52</v>
      </c>
      <c r="D16" s="49">
        <f>'[3]12.12.2017'!D$291</f>
        <v>863.62283590761695</v>
      </c>
      <c r="E16" s="49">
        <f>'[3]12.12.2017'!E$291</f>
        <v>863.62283590761695</v>
      </c>
      <c r="F16" s="49">
        <f>'[3]12.12.2017'!F$291</f>
        <v>863.62283590761695</v>
      </c>
      <c r="G16" s="49">
        <f>'[3]12.12.2017'!G$291</f>
        <v>863.62283590761695</v>
      </c>
      <c r="H16" s="49">
        <f>'[3]12.12.2017'!H$291</f>
        <v>863.62283590761695</v>
      </c>
      <c r="I16" s="49">
        <f>'[3]12.12.2017'!I$291</f>
        <v>863.62283590761695</v>
      </c>
      <c r="J16" s="49">
        <f>'[3]12.12.2017'!J$291</f>
        <v>892.99247432847585</v>
      </c>
      <c r="K16" s="49">
        <f>'[3]12.12.2017'!K$291</f>
        <v>892.99247432847585</v>
      </c>
      <c r="L16" s="49">
        <f>'[3]12.12.2017'!L$291</f>
        <v>892.99247432847585</v>
      </c>
      <c r="M16" s="49">
        <f>'[3]12.12.2017'!M$291</f>
        <v>892.99247432847585</v>
      </c>
      <c r="N16" s="49">
        <f>'[3]12.12.2017'!N$291</f>
        <v>892.99247432847585</v>
      </c>
      <c r="O16" s="49">
        <f>'[3]12.12.2017'!O$291</f>
        <v>892.99247432847585</v>
      </c>
    </row>
    <row r="17" spans="1:15" ht="12.75" customHeight="1">
      <c r="A17" s="26"/>
      <c r="B17" s="23" t="s">
        <v>53</v>
      </c>
      <c r="C17" s="21" t="s">
        <v>52</v>
      </c>
      <c r="D17" s="39" t="s">
        <v>71</v>
      </c>
      <c r="E17" s="39" t="s">
        <v>71</v>
      </c>
      <c r="F17" s="39" t="s">
        <v>71</v>
      </c>
      <c r="G17" s="39" t="s">
        <v>71</v>
      </c>
      <c r="H17" s="39" t="s">
        <v>71</v>
      </c>
      <c r="I17" s="39" t="s">
        <v>71</v>
      </c>
      <c r="J17" s="39" t="s">
        <v>71</v>
      </c>
      <c r="K17" s="39" t="s">
        <v>71</v>
      </c>
      <c r="L17" s="39" t="s">
        <v>71</v>
      </c>
      <c r="M17" s="39" t="s">
        <v>71</v>
      </c>
      <c r="N17" s="39" t="s">
        <v>71</v>
      </c>
      <c r="O17" s="39" t="s">
        <v>71</v>
      </c>
    </row>
    <row r="18" spans="1:15" ht="12.75" customHeight="1">
      <c r="A18" s="32"/>
      <c r="B18" s="33"/>
      <c r="C18" s="34"/>
      <c r="D18" s="35"/>
      <c r="E18" s="35"/>
      <c r="F18" s="35"/>
      <c r="G18" s="35"/>
      <c r="H18" s="35"/>
      <c r="I18" s="35"/>
    </row>
    <row r="19" spans="1:15" ht="12.75" customHeight="1">
      <c r="A19" s="78" t="s">
        <v>48</v>
      </c>
      <c r="B19" s="79"/>
      <c r="C19" s="79"/>
      <c r="D19" s="79"/>
      <c r="E19" s="79"/>
      <c r="F19" s="79"/>
      <c r="G19" s="79"/>
      <c r="H19" s="79"/>
      <c r="I19" s="79"/>
      <c r="J19" s="79"/>
      <c r="K19" s="79"/>
      <c r="L19" s="79"/>
      <c r="M19" s="79"/>
      <c r="N19" s="79"/>
      <c r="O19" s="79"/>
    </row>
    <row r="20" spans="1:15" ht="12.75" customHeight="1">
      <c r="A20" s="80" t="s">
        <v>44</v>
      </c>
      <c r="B20" s="80" t="s">
        <v>7</v>
      </c>
      <c r="C20" s="80" t="s">
        <v>49</v>
      </c>
      <c r="D20" s="80">
        <v>2019</v>
      </c>
      <c r="E20" s="80"/>
      <c r="F20" s="80"/>
      <c r="G20" s="80"/>
      <c r="H20" s="80"/>
      <c r="I20" s="80"/>
      <c r="J20" s="80"/>
      <c r="K20" s="80"/>
      <c r="L20" s="80"/>
      <c r="M20" s="80"/>
      <c r="N20" s="80"/>
      <c r="O20" s="80"/>
    </row>
    <row r="21" spans="1:15" ht="12.75" customHeight="1">
      <c r="A21" s="80"/>
      <c r="B21" s="80"/>
      <c r="C21" s="80"/>
      <c r="D21" s="27" t="s">
        <v>58</v>
      </c>
      <c r="E21" s="27" t="s">
        <v>59</v>
      </c>
      <c r="F21" s="27" t="s">
        <v>60</v>
      </c>
      <c r="G21" s="27" t="s">
        <v>61</v>
      </c>
      <c r="H21" s="27" t="s">
        <v>62</v>
      </c>
      <c r="I21" s="27" t="s">
        <v>63</v>
      </c>
      <c r="J21" s="27" t="s">
        <v>64</v>
      </c>
      <c r="K21" s="27" t="s">
        <v>65</v>
      </c>
      <c r="L21" s="27" t="s">
        <v>66</v>
      </c>
      <c r="M21" s="27" t="s">
        <v>67</v>
      </c>
      <c r="N21" s="27" t="s">
        <v>68</v>
      </c>
      <c r="O21" s="27" t="s">
        <v>69</v>
      </c>
    </row>
    <row r="22" spans="1:15" ht="12.75" customHeight="1">
      <c r="A22" s="26" t="s">
        <v>47</v>
      </c>
      <c r="B22" s="22" t="s">
        <v>50</v>
      </c>
      <c r="C22" s="21" t="s">
        <v>52</v>
      </c>
      <c r="D22" s="49">
        <f>[12]Топливо!$R$200</f>
        <v>851.43333927403523</v>
      </c>
      <c r="E22" s="49">
        <f>[12]Топливо!$X$200</f>
        <v>860.62061407273882</v>
      </c>
      <c r="F22" s="49">
        <f>[12]Топливо!$AD$200</f>
        <v>875.90953877934555</v>
      </c>
      <c r="G22" s="49">
        <f>[12]Топливо!$AJ$200</f>
        <v>871.54741756248484</v>
      </c>
      <c r="H22" s="49">
        <f>[12]Топливо!$AP$200</f>
        <v>975.93238790379257</v>
      </c>
      <c r="I22" s="49">
        <f>[12]Топливо!$AV$200</f>
        <v>950.38175943379349</v>
      </c>
      <c r="J22" s="51">
        <f>[12]Топливо!$BB$200</f>
        <v>1010.3773736174157</v>
      </c>
      <c r="K22" s="51">
        <f>[12]Топливо!$BH$200</f>
        <v>993.74336655011325</v>
      </c>
      <c r="L22" s="51">
        <f>[12]Топливо!$BN$200</f>
        <v>938.2224076580294</v>
      </c>
      <c r="M22" s="51">
        <f>[12]Топливо!$BT$200</f>
        <v>877.64751388168315</v>
      </c>
      <c r="N22" s="51">
        <f>[12]Топливо!$BZ$200</f>
        <v>843.75588329168238</v>
      </c>
      <c r="O22" s="51">
        <f>[12]Топливо!$CF$200</f>
        <v>861.87977892473236</v>
      </c>
    </row>
    <row r="23" spans="1:15">
      <c r="A23" s="26"/>
      <c r="B23" s="23" t="s">
        <v>76</v>
      </c>
      <c r="C23" s="21" t="s">
        <v>52</v>
      </c>
      <c r="D23" s="49">
        <f>[12]Топливо!$R$170</f>
        <v>794.68442922807026</v>
      </c>
      <c r="E23" s="49">
        <f>[12]Топливо!$X$170</f>
        <v>803.27066735769984</v>
      </c>
      <c r="F23" s="49">
        <f>[12]Топливо!$AD$170</f>
        <v>817.55938203677147</v>
      </c>
      <c r="G23" s="49">
        <f>[12]Топливо!$AJ$170</f>
        <v>813.48263323596711</v>
      </c>
      <c r="H23" s="49">
        <f>[12]Топливо!$AP$170</f>
        <v>911.03868028391821</v>
      </c>
      <c r="I23" s="49">
        <f>[12]Топливо!$AV$170</f>
        <v>887.15958825588177</v>
      </c>
      <c r="J23" s="51">
        <f>[12]Топливо!$BB$170</f>
        <v>943.18819964244449</v>
      </c>
      <c r="K23" s="51">
        <f>[12]Топливо!$BH$170</f>
        <v>927.64239864496551</v>
      </c>
      <c r="L23" s="51">
        <f>[12]Топливо!$BN$170</f>
        <v>875.75365201684986</v>
      </c>
      <c r="M23" s="51">
        <f>[12]Топливо!$BT$170</f>
        <v>819.14160175858228</v>
      </c>
      <c r="N23" s="51">
        <f>[12]Топливо!$BZ$170</f>
        <v>787.46718064643198</v>
      </c>
      <c r="O23" s="51">
        <f>[12]Топливо!$CF$170</f>
        <v>804.40540086423573</v>
      </c>
    </row>
    <row r="24" spans="1:15">
      <c r="A24" s="32"/>
      <c r="B24" s="33"/>
      <c r="C24" s="34"/>
      <c r="D24" s="36"/>
      <c r="E24" s="36"/>
      <c r="F24" s="36"/>
      <c r="G24" s="36"/>
      <c r="H24" s="36"/>
      <c r="I24" s="36"/>
      <c r="J24" s="37"/>
      <c r="K24" s="37"/>
      <c r="L24" s="37"/>
      <c r="M24" s="37"/>
      <c r="N24" s="37"/>
      <c r="O24" s="37"/>
    </row>
    <row r="25" spans="1:15">
      <c r="A25" s="82" t="s">
        <v>51</v>
      </c>
      <c r="B25" s="82"/>
      <c r="C25" s="82"/>
      <c r="D25" s="82"/>
      <c r="E25" s="82"/>
      <c r="F25" s="82"/>
      <c r="G25" s="82"/>
      <c r="H25" s="82"/>
      <c r="I25" s="82"/>
      <c r="J25" s="82"/>
      <c r="K25" s="82"/>
      <c r="L25" s="82"/>
      <c r="M25" s="82"/>
      <c r="N25" s="82"/>
      <c r="O25" s="82"/>
    </row>
    <row r="26" spans="1:15">
      <c r="A26" s="82" t="s">
        <v>80</v>
      </c>
      <c r="B26" s="82"/>
      <c r="C26" s="82"/>
      <c r="D26" s="82"/>
      <c r="E26" s="82"/>
      <c r="F26" s="82"/>
      <c r="G26" s="82"/>
      <c r="H26" s="82"/>
      <c r="I26" s="82"/>
      <c r="J26" s="82"/>
      <c r="K26" s="82"/>
      <c r="L26" s="82"/>
      <c r="M26" s="82"/>
      <c r="N26" s="82"/>
      <c r="O26" s="82"/>
    </row>
    <row r="27" spans="1:15" ht="39" customHeight="1">
      <c r="A27" s="81" t="s">
        <v>81</v>
      </c>
      <c r="B27" s="81"/>
      <c r="C27" s="81"/>
      <c r="D27" s="81"/>
      <c r="E27" s="81"/>
      <c r="F27" s="81"/>
      <c r="G27" s="81"/>
      <c r="H27" s="81"/>
      <c r="I27" s="81"/>
      <c r="J27" s="81"/>
      <c r="K27" s="81"/>
      <c r="L27" s="81"/>
      <c r="M27" s="81"/>
      <c r="N27" s="81"/>
      <c r="O27" s="81"/>
    </row>
  </sheetData>
  <mergeCells count="20">
    <mergeCell ref="A27:O27"/>
    <mergeCell ref="D8:O8"/>
    <mergeCell ref="A25:O25"/>
    <mergeCell ref="A26:O26"/>
    <mergeCell ref="D14:O14"/>
    <mergeCell ref="A4:O4"/>
    <mergeCell ref="A5:O5"/>
    <mergeCell ref="A19:O19"/>
    <mergeCell ref="A20:A21"/>
    <mergeCell ref="B20:B21"/>
    <mergeCell ref="C20:C21"/>
    <mergeCell ref="D20:O20"/>
    <mergeCell ref="A8:A9"/>
    <mergeCell ref="B8:B9"/>
    <mergeCell ref="C8:C9"/>
    <mergeCell ref="A7:O7"/>
    <mergeCell ref="A13:O13"/>
    <mergeCell ref="A14:A15"/>
    <mergeCell ref="B14:B15"/>
    <mergeCell ref="C14:C15"/>
  </mergeCells>
  <pageMargins left="0.70866141732283472" right="0.70866141732283472" top="0.74803149606299213" bottom="0.74803149606299213" header="0.31496062992125984" footer="0.31496062992125984"/>
  <pageSetup paperSize="9"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pageSetUpPr fitToPage="1"/>
  </sheetPr>
  <dimension ref="A1:P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activeCell="A5" sqref="A5:O5"/>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55</v>
      </c>
    </row>
    <row r="2" spans="1:15">
      <c r="F2" s="19"/>
      <c r="O2" s="18" t="s">
        <v>34</v>
      </c>
    </row>
    <row r="3" spans="1:15">
      <c r="F3" s="19"/>
    </row>
    <row r="4" spans="1:15" ht="12.75" customHeight="1">
      <c r="A4" s="66" t="s">
        <v>17</v>
      </c>
      <c r="B4" s="66"/>
      <c r="C4" s="66"/>
      <c r="D4" s="66"/>
      <c r="E4" s="66"/>
      <c r="F4" s="66"/>
      <c r="G4" s="66"/>
      <c r="H4" s="66"/>
      <c r="I4" s="66"/>
      <c r="J4" s="66"/>
      <c r="K4" s="66"/>
      <c r="L4" s="66"/>
      <c r="M4" s="66"/>
      <c r="N4" s="66"/>
      <c r="O4" s="66"/>
    </row>
    <row r="5" spans="1:15" ht="12.75" customHeight="1">
      <c r="A5" s="66" t="str">
        <f>Титульный!$C$18</f>
        <v>Челябинская ГРЭС (БЛ 3) НВ</v>
      </c>
      <c r="B5" s="66"/>
      <c r="C5" s="66"/>
      <c r="D5" s="66"/>
      <c r="E5" s="66"/>
      <c r="F5" s="66"/>
      <c r="G5" s="66"/>
      <c r="H5" s="66"/>
      <c r="I5" s="66"/>
      <c r="J5" s="66"/>
      <c r="K5" s="66"/>
      <c r="L5" s="66"/>
      <c r="M5" s="66"/>
      <c r="N5" s="66"/>
      <c r="O5" s="66"/>
    </row>
    <row r="7" spans="1:15" ht="12.75" customHeight="1">
      <c r="A7" s="78" t="s">
        <v>54</v>
      </c>
      <c r="B7" s="79"/>
      <c r="C7" s="79"/>
      <c r="D7" s="79"/>
      <c r="E7" s="79"/>
      <c r="F7" s="79"/>
      <c r="G7" s="79"/>
      <c r="H7" s="79"/>
      <c r="I7" s="79"/>
      <c r="J7" s="79"/>
      <c r="K7" s="79"/>
      <c r="L7" s="79"/>
      <c r="M7" s="79"/>
      <c r="N7" s="79"/>
      <c r="O7" s="79"/>
    </row>
    <row r="8" spans="1:15" s="1" customFormat="1" ht="12.75" customHeight="1">
      <c r="A8" s="80" t="s">
        <v>44</v>
      </c>
      <c r="B8" s="80" t="s">
        <v>7</v>
      </c>
      <c r="C8" s="80" t="s">
        <v>49</v>
      </c>
      <c r="D8" s="80">
        <v>2017</v>
      </c>
      <c r="E8" s="80"/>
      <c r="F8" s="80"/>
      <c r="G8" s="80"/>
      <c r="H8" s="80"/>
      <c r="I8" s="80"/>
      <c r="J8" s="80"/>
      <c r="K8" s="80"/>
      <c r="L8" s="80"/>
      <c r="M8" s="80"/>
      <c r="N8" s="80"/>
      <c r="O8" s="80"/>
    </row>
    <row r="9" spans="1:15" s="1" customFormat="1">
      <c r="A9" s="80"/>
      <c r="B9" s="80"/>
      <c r="C9" s="80"/>
      <c r="D9" s="40" t="s">
        <v>58</v>
      </c>
      <c r="E9" s="40" t="s">
        <v>59</v>
      </c>
      <c r="F9" s="40" t="s">
        <v>60</v>
      </c>
      <c r="G9" s="40" t="s">
        <v>61</v>
      </c>
      <c r="H9" s="40" t="s">
        <v>62</v>
      </c>
      <c r="I9" s="40" t="s">
        <v>63</v>
      </c>
      <c r="J9" s="40" t="s">
        <v>64</v>
      </c>
      <c r="K9" s="40" t="s">
        <v>65</v>
      </c>
      <c r="L9" s="40" t="s">
        <v>66</v>
      </c>
      <c r="M9" s="40" t="s">
        <v>67</v>
      </c>
      <c r="N9" s="40" t="s">
        <v>68</v>
      </c>
      <c r="O9" s="40" t="s">
        <v>69</v>
      </c>
    </row>
    <row r="10" spans="1:15" ht="12.75" customHeight="1">
      <c r="A10" s="25" t="s">
        <v>45</v>
      </c>
      <c r="B10" s="22" t="s">
        <v>50</v>
      </c>
      <c r="C10" s="21" t="s">
        <v>52</v>
      </c>
      <c r="D10" s="49">
        <f>'[2]Рег уровни 2017'!D312</f>
        <v>839.38633098807009</v>
      </c>
      <c r="E10" s="49">
        <f>'[2]Рег уровни 2017'!E312</f>
        <v>839.38633098807009</v>
      </c>
      <c r="F10" s="49">
        <f>'[2]Рег уровни 2017'!F312</f>
        <v>839.38633098807009</v>
      </c>
      <c r="G10" s="49">
        <f>'[2]Рег уровни 2017'!G312</f>
        <v>839.38633098807009</v>
      </c>
      <c r="H10" s="49">
        <f>'[2]Рег уровни 2017'!H312</f>
        <v>839.38633098807009</v>
      </c>
      <c r="I10" s="49">
        <f>'[2]Рег уровни 2017'!I312</f>
        <v>839.38633098807009</v>
      </c>
      <c r="J10" s="49">
        <f>'[2]Рег уровни 2017'!J312</f>
        <v>839.38633098807009</v>
      </c>
      <c r="K10" s="49">
        <f>'[2]Рег уровни 2017'!K312</f>
        <v>839.38633098807009</v>
      </c>
      <c r="L10" s="49">
        <f>'[2]Рег уровни 2017'!L312</f>
        <v>839.38633098807009</v>
      </c>
      <c r="M10" s="49">
        <f>'[2]Рег уровни 2017'!M312</f>
        <v>839.38633098807009</v>
      </c>
      <c r="N10" s="49">
        <f>'[2]Рег уровни 2017'!N312</f>
        <v>839.38633098807009</v>
      </c>
      <c r="O10" s="49">
        <f>'[2]Рег уровни 2017'!O312</f>
        <v>839.38633098807009</v>
      </c>
    </row>
    <row r="11" spans="1:15" ht="12.75" customHeight="1">
      <c r="A11" s="25"/>
      <c r="B11" s="23" t="s">
        <v>53</v>
      </c>
      <c r="C11" s="21" t="s">
        <v>52</v>
      </c>
      <c r="D11" s="39" t="s">
        <v>71</v>
      </c>
      <c r="E11" s="39" t="s">
        <v>71</v>
      </c>
      <c r="F11" s="39" t="s">
        <v>71</v>
      </c>
      <c r="G11" s="39" t="s">
        <v>71</v>
      </c>
      <c r="H11" s="39" t="s">
        <v>71</v>
      </c>
      <c r="I11" s="39" t="s">
        <v>71</v>
      </c>
      <c r="J11" s="39" t="s">
        <v>71</v>
      </c>
      <c r="K11" s="39" t="s">
        <v>71</v>
      </c>
      <c r="L11" s="39" t="s">
        <v>71</v>
      </c>
      <c r="M11" s="39" t="s">
        <v>71</v>
      </c>
      <c r="N11" s="39" t="s">
        <v>71</v>
      </c>
      <c r="O11" s="39" t="s">
        <v>71</v>
      </c>
    </row>
    <row r="12" spans="1:15" ht="12.75" customHeight="1">
      <c r="A12" s="32"/>
      <c r="B12" s="33"/>
      <c r="C12" s="34"/>
      <c r="D12" s="36"/>
      <c r="E12" s="36"/>
      <c r="F12" s="36"/>
      <c r="G12" s="36"/>
      <c r="H12" s="36"/>
      <c r="I12" s="36"/>
      <c r="J12" s="37"/>
      <c r="K12" s="37"/>
      <c r="L12" s="37"/>
      <c r="M12" s="37"/>
      <c r="N12" s="37"/>
      <c r="O12" s="37"/>
    </row>
    <row r="13" spans="1:15" ht="12.75" customHeight="1">
      <c r="A13" s="78" t="s">
        <v>70</v>
      </c>
      <c r="B13" s="79"/>
      <c r="C13" s="79"/>
      <c r="D13" s="79"/>
      <c r="E13" s="79"/>
      <c r="F13" s="79"/>
      <c r="G13" s="79"/>
      <c r="H13" s="79"/>
      <c r="I13" s="79"/>
      <c r="J13" s="79"/>
      <c r="K13" s="79"/>
      <c r="L13" s="79"/>
      <c r="M13" s="79"/>
      <c r="N13" s="79"/>
      <c r="O13" s="79"/>
    </row>
    <row r="14" spans="1:15" ht="12.75" customHeight="1">
      <c r="A14" s="80" t="s">
        <v>44</v>
      </c>
      <c r="B14" s="80" t="s">
        <v>7</v>
      </c>
      <c r="C14" s="80" t="s">
        <v>49</v>
      </c>
      <c r="D14" s="80">
        <v>2018</v>
      </c>
      <c r="E14" s="80"/>
      <c r="F14" s="80"/>
      <c r="G14" s="80"/>
      <c r="H14" s="80"/>
      <c r="I14" s="80"/>
      <c r="J14" s="80"/>
      <c r="K14" s="80"/>
      <c r="L14" s="80"/>
      <c r="M14" s="80"/>
      <c r="N14" s="80"/>
      <c r="O14" s="80"/>
    </row>
    <row r="15" spans="1:15" ht="12.75" customHeight="1">
      <c r="A15" s="80"/>
      <c r="B15" s="80"/>
      <c r="C15" s="80"/>
      <c r="D15" s="56" t="s">
        <v>58</v>
      </c>
      <c r="E15" s="56" t="s">
        <v>59</v>
      </c>
      <c r="F15" s="56" t="s">
        <v>60</v>
      </c>
      <c r="G15" s="56" t="s">
        <v>61</v>
      </c>
      <c r="H15" s="56" t="s">
        <v>62</v>
      </c>
      <c r="I15" s="56" t="s">
        <v>63</v>
      </c>
      <c r="J15" s="56" t="s">
        <v>64</v>
      </c>
      <c r="K15" s="56" t="s">
        <v>65</v>
      </c>
      <c r="L15" s="56" t="s">
        <v>66</v>
      </c>
      <c r="M15" s="56" t="s">
        <v>67</v>
      </c>
      <c r="N15" s="56" t="s">
        <v>68</v>
      </c>
      <c r="O15" s="56" t="s">
        <v>69</v>
      </c>
    </row>
    <row r="16" spans="1:15" ht="12.75" customHeight="1">
      <c r="A16" s="26" t="s">
        <v>46</v>
      </c>
      <c r="B16" s="22" t="s">
        <v>50</v>
      </c>
      <c r="C16" s="21" t="s">
        <v>52</v>
      </c>
      <c r="D16" s="49">
        <f>'[3]12.12.2017'!D$297</f>
        <v>839.38633098807009</v>
      </c>
      <c r="E16" s="49">
        <f>'[3]12.12.2017'!E$297</f>
        <v>839.38633098807009</v>
      </c>
      <c r="F16" s="49">
        <f>'[3]12.12.2017'!F$297</f>
        <v>839.38633098807009</v>
      </c>
      <c r="G16" s="49">
        <f>'[3]12.12.2017'!G$297</f>
        <v>839.38633098807009</v>
      </c>
      <c r="H16" s="49">
        <f>'[3]12.12.2017'!H$297</f>
        <v>839.38633098807009</v>
      </c>
      <c r="I16" s="49">
        <f>'[3]12.12.2017'!I$297</f>
        <v>839.38633098807009</v>
      </c>
      <c r="J16" s="49">
        <f>'[3]12.12.2017'!J$297</f>
        <v>867.93177880587768</v>
      </c>
      <c r="K16" s="49">
        <f>'[3]12.12.2017'!K$297</f>
        <v>867.93177880587768</v>
      </c>
      <c r="L16" s="49">
        <f>'[3]12.12.2017'!L$297</f>
        <v>867.93177880587768</v>
      </c>
      <c r="M16" s="49">
        <f>'[3]12.12.2017'!M$297</f>
        <v>867.93177880587768</v>
      </c>
      <c r="N16" s="49">
        <f>'[3]12.12.2017'!N$297</f>
        <v>867.93177880587768</v>
      </c>
      <c r="O16" s="49">
        <f>'[3]12.12.2017'!O$297</f>
        <v>867.93177880587768</v>
      </c>
    </row>
    <row r="17" spans="1:16" ht="12.75" customHeight="1">
      <c r="A17" s="26"/>
      <c r="B17" s="23" t="s">
        <v>53</v>
      </c>
      <c r="C17" s="21" t="s">
        <v>52</v>
      </c>
      <c r="D17" s="39" t="s">
        <v>71</v>
      </c>
      <c r="E17" s="39" t="s">
        <v>71</v>
      </c>
      <c r="F17" s="39" t="s">
        <v>71</v>
      </c>
      <c r="G17" s="39" t="s">
        <v>71</v>
      </c>
      <c r="H17" s="39" t="s">
        <v>71</v>
      </c>
      <c r="I17" s="39" t="s">
        <v>71</v>
      </c>
      <c r="J17" s="39" t="s">
        <v>71</v>
      </c>
      <c r="K17" s="39" t="s">
        <v>71</v>
      </c>
      <c r="L17" s="39" t="s">
        <v>71</v>
      </c>
      <c r="M17" s="39" t="s">
        <v>71</v>
      </c>
      <c r="N17" s="39" t="s">
        <v>71</v>
      </c>
      <c r="O17" s="39" t="s">
        <v>71</v>
      </c>
      <c r="P17" s="19"/>
    </row>
    <row r="18" spans="1:16" ht="12.75" customHeight="1">
      <c r="A18" s="32"/>
      <c r="B18" s="33"/>
      <c r="C18" s="34"/>
      <c r="D18" s="35"/>
      <c r="E18" s="35"/>
      <c r="F18" s="35"/>
      <c r="G18" s="35"/>
      <c r="H18" s="35"/>
      <c r="I18" s="35"/>
    </row>
    <row r="19" spans="1:16" ht="12.75" customHeight="1">
      <c r="A19" s="78" t="s">
        <v>48</v>
      </c>
      <c r="B19" s="79"/>
      <c r="C19" s="79"/>
      <c r="D19" s="79"/>
      <c r="E19" s="79"/>
      <c r="F19" s="79"/>
      <c r="G19" s="79"/>
      <c r="H19" s="79"/>
      <c r="I19" s="79"/>
      <c r="J19" s="79"/>
      <c r="K19" s="79"/>
      <c r="L19" s="79"/>
      <c r="M19" s="79"/>
      <c r="N19" s="79"/>
      <c r="O19" s="79"/>
    </row>
    <row r="20" spans="1:16" ht="12.75" customHeight="1">
      <c r="A20" s="80" t="s">
        <v>44</v>
      </c>
      <c r="B20" s="80" t="s">
        <v>7</v>
      </c>
      <c r="C20" s="80" t="s">
        <v>49</v>
      </c>
      <c r="D20" s="80">
        <v>2019</v>
      </c>
      <c r="E20" s="80"/>
      <c r="F20" s="80"/>
      <c r="G20" s="80"/>
      <c r="H20" s="80"/>
      <c r="I20" s="80"/>
      <c r="J20" s="80"/>
      <c r="K20" s="80"/>
      <c r="L20" s="80"/>
      <c r="M20" s="80"/>
      <c r="N20" s="80"/>
      <c r="O20" s="80"/>
    </row>
    <row r="21" spans="1:16" ht="12.75" customHeight="1">
      <c r="A21" s="80"/>
      <c r="B21" s="80"/>
      <c r="C21" s="80"/>
      <c r="D21" s="27" t="s">
        <v>58</v>
      </c>
      <c r="E21" s="27" t="s">
        <v>59</v>
      </c>
      <c r="F21" s="27" t="s">
        <v>60</v>
      </c>
      <c r="G21" s="27" t="s">
        <v>61</v>
      </c>
      <c r="H21" s="27" t="s">
        <v>62</v>
      </c>
      <c r="I21" s="27" t="s">
        <v>63</v>
      </c>
      <c r="J21" s="27" t="s">
        <v>64</v>
      </c>
      <c r="K21" s="27" t="s">
        <v>65</v>
      </c>
      <c r="L21" s="27" t="s">
        <v>66</v>
      </c>
      <c r="M21" s="27" t="s">
        <v>67</v>
      </c>
      <c r="N21" s="27" t="s">
        <v>68</v>
      </c>
      <c r="O21" s="27" t="s">
        <v>69</v>
      </c>
    </row>
    <row r="22" spans="1:16" ht="12.75" customHeight="1">
      <c r="A22" s="26" t="s">
        <v>47</v>
      </c>
      <c r="B22" s="22" t="s">
        <v>50</v>
      </c>
      <c r="C22" s="21" t="s">
        <v>52</v>
      </c>
      <c r="D22" s="49">
        <f>[13]Топливо!$R$200</f>
        <v>832.01361113570204</v>
      </c>
      <c r="E22" s="49">
        <f>[13]Топливо!$X$200</f>
        <v>860.62061407273882</v>
      </c>
      <c r="F22" s="49">
        <f>[13]Топливо!$AD$200</f>
        <v>875.90953877934555</v>
      </c>
      <c r="G22" s="49">
        <f>[13]Топливо!$AJ$200</f>
        <v>871.54741756248484</v>
      </c>
      <c r="H22" s="49">
        <f>[13]Топливо!$AP$200</f>
        <v>975.93238790379257</v>
      </c>
      <c r="I22" s="49">
        <f>[13]Топливо!$AV$200</f>
        <v>953.96334146011804</v>
      </c>
      <c r="J22" s="51">
        <f>[13]Топливо!$BB$200</f>
        <v>1007.8141317250791</v>
      </c>
      <c r="K22" s="51">
        <f>[13]Топливо!$BH$200</f>
        <v>993.74336655011325</v>
      </c>
      <c r="L22" s="51">
        <f>[13]Топливо!$BN$200</f>
        <v>939.98750555529068</v>
      </c>
      <c r="M22" s="51">
        <f>[13]Топливо!$BT$200</f>
        <v>875.2999145993067</v>
      </c>
      <c r="N22" s="51">
        <f>[13]Топливо!$BZ$200</f>
        <v>843.75588329168238</v>
      </c>
      <c r="O22" s="51">
        <f>[13]Топливо!$CF$200</f>
        <v>864.32660916942132</v>
      </c>
    </row>
    <row r="23" spans="1:16">
      <c r="A23" s="26"/>
      <c r="B23" s="23" t="s">
        <v>76</v>
      </c>
      <c r="C23" s="21" t="s">
        <v>52</v>
      </c>
      <c r="D23" s="49">
        <f>[13]Топливо!$R$170</f>
        <v>776.53515059411404</v>
      </c>
      <c r="E23" s="49">
        <f>[13]Топливо!$X$170</f>
        <v>803.27066735769984</v>
      </c>
      <c r="F23" s="49">
        <f>[13]Топливо!$AD$170</f>
        <v>817.55938203677147</v>
      </c>
      <c r="G23" s="49">
        <f>[13]Топливо!$AJ$170</f>
        <v>813.48263323596711</v>
      </c>
      <c r="H23" s="49">
        <f>[13]Топливо!$AP$170</f>
        <v>911.03868028391821</v>
      </c>
      <c r="I23" s="49">
        <f>[13]Топливо!$AV$170</f>
        <v>890.50686117768043</v>
      </c>
      <c r="J23" s="51">
        <f>[13]Топливо!$BB$170</f>
        <v>940.79264647203638</v>
      </c>
      <c r="K23" s="51">
        <f>[13]Топливо!$BH$170</f>
        <v>927.64239864496551</v>
      </c>
      <c r="L23" s="51">
        <f>[13]Топливо!$BN$170</f>
        <v>877.40327621989775</v>
      </c>
      <c r="M23" s="51">
        <f>[13]Топливо!$BT$170</f>
        <v>816.94758373766967</v>
      </c>
      <c r="N23" s="51">
        <f>[13]Топливо!$BZ$170</f>
        <v>787.46718064643198</v>
      </c>
      <c r="O23" s="51">
        <f>[13]Топливо!$CF$170</f>
        <v>806.69215810226285</v>
      </c>
    </row>
    <row r="24" spans="1:16">
      <c r="A24" s="32"/>
      <c r="B24" s="33"/>
      <c r="C24" s="34"/>
      <c r="D24" s="36"/>
      <c r="E24" s="36"/>
      <c r="F24" s="36"/>
      <c r="G24" s="36"/>
      <c r="H24" s="36"/>
      <c r="I24" s="36"/>
      <c r="J24" s="37"/>
      <c r="K24" s="37"/>
      <c r="L24" s="37"/>
      <c r="M24" s="37"/>
      <c r="N24" s="37"/>
      <c r="O24" s="37"/>
    </row>
    <row r="25" spans="1:16">
      <c r="A25" s="82" t="s">
        <v>51</v>
      </c>
      <c r="B25" s="82"/>
      <c r="C25" s="82"/>
      <c r="D25" s="82"/>
      <c r="E25" s="82"/>
      <c r="F25" s="82"/>
      <c r="G25" s="82"/>
      <c r="H25" s="82"/>
      <c r="I25" s="82"/>
      <c r="J25" s="82"/>
      <c r="K25" s="82"/>
      <c r="L25" s="82"/>
      <c r="M25" s="82"/>
      <c r="N25" s="82"/>
      <c r="O25" s="82"/>
    </row>
    <row r="26" spans="1:16">
      <c r="A26" s="82" t="s">
        <v>80</v>
      </c>
      <c r="B26" s="82"/>
      <c r="C26" s="82"/>
      <c r="D26" s="82"/>
      <c r="E26" s="82"/>
      <c r="F26" s="82"/>
      <c r="G26" s="82"/>
      <c r="H26" s="82"/>
      <c r="I26" s="82"/>
      <c r="J26" s="82"/>
      <c r="K26" s="82"/>
      <c r="L26" s="82"/>
      <c r="M26" s="82"/>
      <c r="N26" s="82"/>
      <c r="O26" s="82"/>
    </row>
    <row r="27" spans="1:16" ht="39" customHeight="1">
      <c r="A27" s="81" t="s">
        <v>81</v>
      </c>
      <c r="B27" s="81"/>
      <c r="C27" s="81"/>
      <c r="D27" s="81"/>
      <c r="E27" s="81"/>
      <c r="F27" s="81"/>
      <c r="G27" s="81"/>
      <c r="H27" s="81"/>
      <c r="I27" s="81"/>
      <c r="J27" s="81"/>
      <c r="K27" s="81"/>
      <c r="L27" s="81"/>
      <c r="M27" s="81"/>
      <c r="N27" s="81"/>
      <c r="O27" s="81"/>
    </row>
  </sheetData>
  <mergeCells count="20">
    <mergeCell ref="A27:O27"/>
    <mergeCell ref="D8:O8"/>
    <mergeCell ref="A25:O25"/>
    <mergeCell ref="A26:O26"/>
    <mergeCell ref="D14:O14"/>
    <mergeCell ref="A4:O4"/>
    <mergeCell ref="A5:O5"/>
    <mergeCell ref="A19:O19"/>
    <mergeCell ref="A20:A21"/>
    <mergeCell ref="B20:B21"/>
    <mergeCell ref="C20:C21"/>
    <mergeCell ref="D20:O20"/>
    <mergeCell ref="A8:A9"/>
    <mergeCell ref="B8:B9"/>
    <mergeCell ref="C8:C9"/>
    <mergeCell ref="A7:O7"/>
    <mergeCell ref="A13:O13"/>
    <mergeCell ref="A14:A15"/>
    <mergeCell ref="B14:B15"/>
    <mergeCell ref="C14:C15"/>
  </mergeCells>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55</v>
      </c>
    </row>
    <row r="2" spans="1:15">
      <c r="F2" s="19"/>
      <c r="O2" s="18" t="s">
        <v>34</v>
      </c>
    </row>
    <row r="3" spans="1:15">
      <c r="F3" s="19"/>
    </row>
    <row r="4" spans="1:15" ht="12.75" customHeight="1">
      <c r="A4" s="66" t="s">
        <v>17</v>
      </c>
      <c r="B4" s="66"/>
      <c r="C4" s="66"/>
      <c r="D4" s="66"/>
      <c r="E4" s="66"/>
      <c r="F4" s="66"/>
      <c r="G4" s="66"/>
      <c r="H4" s="66"/>
      <c r="I4" s="66"/>
      <c r="J4" s="66"/>
      <c r="K4" s="66"/>
      <c r="L4" s="66"/>
      <c r="M4" s="66"/>
      <c r="N4" s="66"/>
      <c r="O4" s="66"/>
    </row>
    <row r="5" spans="1:15" ht="12.75" customHeight="1">
      <c r="A5" s="66" t="str">
        <f>Титульный!$C$19</f>
        <v>Тюменская ТЭЦ-1 без ДПМ/НВ</v>
      </c>
      <c r="B5" s="66"/>
      <c r="C5" s="66"/>
      <c r="D5" s="66"/>
      <c r="E5" s="66"/>
      <c r="F5" s="66"/>
      <c r="G5" s="66"/>
      <c r="H5" s="66"/>
      <c r="I5" s="66"/>
      <c r="J5" s="66"/>
      <c r="K5" s="66"/>
      <c r="L5" s="66"/>
      <c r="M5" s="66"/>
      <c r="N5" s="66"/>
      <c r="O5" s="66"/>
    </row>
    <row r="7" spans="1:15" ht="12.75" customHeight="1">
      <c r="A7" s="78" t="s">
        <v>54</v>
      </c>
      <c r="B7" s="79"/>
      <c r="C7" s="79"/>
      <c r="D7" s="79"/>
      <c r="E7" s="79"/>
      <c r="F7" s="79"/>
      <c r="G7" s="79"/>
      <c r="H7" s="79"/>
      <c r="I7" s="79"/>
      <c r="J7" s="79"/>
      <c r="K7" s="79"/>
      <c r="L7" s="79"/>
      <c r="M7" s="79"/>
      <c r="N7" s="79"/>
      <c r="O7" s="79"/>
    </row>
    <row r="8" spans="1:15" s="1" customFormat="1" ht="12.75" customHeight="1">
      <c r="A8" s="80" t="s">
        <v>44</v>
      </c>
      <c r="B8" s="80" t="s">
        <v>7</v>
      </c>
      <c r="C8" s="80" t="s">
        <v>49</v>
      </c>
      <c r="D8" s="80">
        <v>2017</v>
      </c>
      <c r="E8" s="80"/>
      <c r="F8" s="80"/>
      <c r="G8" s="80"/>
      <c r="H8" s="80"/>
      <c r="I8" s="80"/>
      <c r="J8" s="80"/>
      <c r="K8" s="80"/>
      <c r="L8" s="80"/>
      <c r="M8" s="80"/>
      <c r="N8" s="80"/>
      <c r="O8" s="80"/>
    </row>
    <row r="9" spans="1:15" s="1" customFormat="1">
      <c r="A9" s="80"/>
      <c r="B9" s="80"/>
      <c r="C9" s="80"/>
      <c r="D9" s="40" t="s">
        <v>58</v>
      </c>
      <c r="E9" s="40" t="s">
        <v>59</v>
      </c>
      <c r="F9" s="40" t="s">
        <v>60</v>
      </c>
      <c r="G9" s="40" t="s">
        <v>61</v>
      </c>
      <c r="H9" s="40" t="s">
        <v>62</v>
      </c>
      <c r="I9" s="40" t="s">
        <v>63</v>
      </c>
      <c r="J9" s="40" t="s">
        <v>64</v>
      </c>
      <c r="K9" s="40" t="s">
        <v>65</v>
      </c>
      <c r="L9" s="40" t="s">
        <v>66</v>
      </c>
      <c r="M9" s="40" t="s">
        <v>67</v>
      </c>
      <c r="N9" s="40" t="s">
        <v>68</v>
      </c>
      <c r="O9" s="40" t="s">
        <v>69</v>
      </c>
    </row>
    <row r="10" spans="1:15" ht="12.75" customHeight="1">
      <c r="A10" s="20" t="s">
        <v>45</v>
      </c>
      <c r="B10" s="22" t="s">
        <v>50</v>
      </c>
      <c r="C10" s="21" t="s">
        <v>52</v>
      </c>
      <c r="D10" s="49">
        <f>'[2]Рег уровни 2017'!D296</f>
        <v>775.89854870584111</v>
      </c>
      <c r="E10" s="49">
        <f>'[2]Рег уровни 2017'!E296</f>
        <v>775.89854870584111</v>
      </c>
      <c r="F10" s="49">
        <f>'[2]Рег уровни 2017'!F296</f>
        <v>775.89854870584111</v>
      </c>
      <c r="G10" s="49">
        <f>'[2]Рег уровни 2017'!G296</f>
        <v>768.91199846885866</v>
      </c>
      <c r="H10" s="49">
        <f>'[2]Рег уровни 2017'!H296</f>
        <v>775.89854870584111</v>
      </c>
      <c r="I10" s="49">
        <f>'[2]Рег уровни 2017'!I296</f>
        <v>775.89854870584111</v>
      </c>
      <c r="J10" s="50">
        <f>'[2]Рег уровни 2017'!J296</f>
        <v>792.33084684599203</v>
      </c>
      <c r="K10" s="50">
        <f>'[2]Рег уровни 2017'!K296</f>
        <v>792.33084684599203</v>
      </c>
      <c r="L10" s="50">
        <f>'[2]Рег уровни 2017'!L296</f>
        <v>792.33084684599203</v>
      </c>
      <c r="M10" s="50">
        <f>'[2]Рег уровни 2017'!M296</f>
        <v>785.19633257858743</v>
      </c>
      <c r="N10" s="50">
        <f>'[2]Рег уровни 2017'!N296</f>
        <v>792.33084684599203</v>
      </c>
      <c r="O10" s="50">
        <f>'[2]Рег уровни 2017'!O296</f>
        <v>792.33084684599203</v>
      </c>
    </row>
    <row r="11" spans="1:15" ht="12.75" customHeight="1">
      <c r="A11" s="20"/>
      <c r="B11" s="23" t="s">
        <v>53</v>
      </c>
      <c r="C11" s="21" t="s">
        <v>52</v>
      </c>
      <c r="D11" s="39" t="s">
        <v>71</v>
      </c>
      <c r="E11" s="39" t="s">
        <v>71</v>
      </c>
      <c r="F11" s="39" t="s">
        <v>71</v>
      </c>
      <c r="G11" s="39" t="s">
        <v>71</v>
      </c>
      <c r="H11" s="39" t="s">
        <v>71</v>
      </c>
      <c r="I11" s="39" t="s">
        <v>71</v>
      </c>
      <c r="J11" s="39" t="s">
        <v>71</v>
      </c>
      <c r="K11" s="39" t="s">
        <v>71</v>
      </c>
      <c r="L11" s="39" t="s">
        <v>71</v>
      </c>
      <c r="M11" s="39" t="s">
        <v>71</v>
      </c>
      <c r="N11" s="39" t="s">
        <v>71</v>
      </c>
      <c r="O11" s="39" t="s">
        <v>71</v>
      </c>
    </row>
    <row r="12" spans="1:15" ht="12.75" customHeight="1">
      <c r="A12" s="32"/>
      <c r="B12" s="33"/>
      <c r="C12" s="34"/>
      <c r="D12" s="35"/>
      <c r="E12" s="35"/>
      <c r="F12" s="35"/>
      <c r="G12" s="35"/>
      <c r="H12" s="36"/>
      <c r="I12" s="36"/>
      <c r="J12" s="37"/>
      <c r="K12" s="37"/>
      <c r="L12" s="37"/>
      <c r="M12" s="37"/>
      <c r="N12" s="37"/>
      <c r="O12" s="37"/>
    </row>
    <row r="13" spans="1:15" ht="12.75" customHeight="1">
      <c r="A13" s="78" t="s">
        <v>70</v>
      </c>
      <c r="B13" s="79"/>
      <c r="C13" s="79"/>
      <c r="D13" s="79"/>
      <c r="E13" s="79"/>
      <c r="F13" s="79"/>
      <c r="G13" s="79"/>
      <c r="H13" s="79"/>
      <c r="I13" s="79"/>
      <c r="J13" s="79"/>
      <c r="K13" s="79"/>
      <c r="L13" s="79"/>
      <c r="M13" s="79"/>
      <c r="N13" s="79"/>
      <c r="O13" s="79"/>
    </row>
    <row r="14" spans="1:15" ht="12.75" customHeight="1">
      <c r="A14" s="80" t="s">
        <v>44</v>
      </c>
      <c r="B14" s="80" t="s">
        <v>7</v>
      </c>
      <c r="C14" s="80" t="s">
        <v>49</v>
      </c>
      <c r="D14" s="80">
        <v>2018</v>
      </c>
      <c r="E14" s="80"/>
      <c r="F14" s="80"/>
      <c r="G14" s="80"/>
      <c r="H14" s="80"/>
      <c r="I14" s="80"/>
      <c r="J14" s="80"/>
      <c r="K14" s="80"/>
      <c r="L14" s="80"/>
      <c r="M14" s="80"/>
      <c r="N14" s="80"/>
      <c r="O14" s="80"/>
    </row>
    <row r="15" spans="1:15" ht="12.75" customHeight="1">
      <c r="A15" s="80"/>
      <c r="B15" s="80"/>
      <c r="C15" s="80"/>
      <c r="D15" s="56" t="s">
        <v>58</v>
      </c>
      <c r="E15" s="56" t="s">
        <v>59</v>
      </c>
      <c r="F15" s="56" t="s">
        <v>60</v>
      </c>
      <c r="G15" s="56" t="s">
        <v>61</v>
      </c>
      <c r="H15" s="56" t="s">
        <v>62</v>
      </c>
      <c r="I15" s="56" t="s">
        <v>63</v>
      </c>
      <c r="J15" s="56" t="s">
        <v>64</v>
      </c>
      <c r="K15" s="56" t="s">
        <v>65</v>
      </c>
      <c r="L15" s="56" t="s">
        <v>66</v>
      </c>
      <c r="M15" s="56" t="s">
        <v>67</v>
      </c>
      <c r="N15" s="56" t="s">
        <v>68</v>
      </c>
      <c r="O15" s="56" t="s">
        <v>69</v>
      </c>
    </row>
    <row r="16" spans="1:15" ht="12.75" customHeight="1">
      <c r="A16" s="26" t="s">
        <v>46</v>
      </c>
      <c r="B16" s="22" t="s">
        <v>50</v>
      </c>
      <c r="C16" s="21" t="s">
        <v>52</v>
      </c>
      <c r="D16" s="49">
        <f>'[3]12.12.2017'!D$282</f>
        <v>792.33084684599203</v>
      </c>
      <c r="E16" s="49">
        <f>'[3]12.12.2017'!E$282</f>
        <v>792.33084684599203</v>
      </c>
      <c r="F16" s="49">
        <f>'[3]12.12.2017'!F$282</f>
        <v>792.33084684599203</v>
      </c>
      <c r="G16" s="49">
        <f>'[3]12.12.2017'!G$282</f>
        <v>785.19633257858743</v>
      </c>
      <c r="H16" s="49">
        <f>'[3]12.12.2017'!H$282</f>
        <v>792.33084684599203</v>
      </c>
      <c r="I16" s="49">
        <f>'[3]12.12.2017'!I$282</f>
        <v>792.33084684599203</v>
      </c>
      <c r="J16" s="49">
        <f>'[3]12.12.2017'!J$282</f>
        <v>817.02099463665729</v>
      </c>
      <c r="K16" s="49">
        <f>'[3]12.12.2017'!K$282</f>
        <v>817.02099463665729</v>
      </c>
      <c r="L16" s="49">
        <f>'[3]12.12.2017'!L$282</f>
        <v>817.02099463665729</v>
      </c>
      <c r="M16" s="49">
        <f>'[3]12.12.2017'!M$282</f>
        <v>809.66415883226091</v>
      </c>
      <c r="N16" s="49">
        <f>'[3]12.12.2017'!N$282</f>
        <v>817.02099463665729</v>
      </c>
      <c r="O16" s="49">
        <f>'[3]12.12.2017'!O$282</f>
        <v>817.02099463665729</v>
      </c>
    </row>
    <row r="17" spans="1:15" ht="12.75" customHeight="1">
      <c r="A17" s="26"/>
      <c r="B17" s="23" t="s">
        <v>53</v>
      </c>
      <c r="C17" s="21" t="s">
        <v>52</v>
      </c>
      <c r="D17" s="39" t="s">
        <v>71</v>
      </c>
      <c r="E17" s="39" t="s">
        <v>71</v>
      </c>
      <c r="F17" s="39" t="s">
        <v>71</v>
      </c>
      <c r="G17" s="39" t="s">
        <v>71</v>
      </c>
      <c r="H17" s="39" t="s">
        <v>71</v>
      </c>
      <c r="I17" s="39" t="s">
        <v>71</v>
      </c>
      <c r="J17" s="39" t="s">
        <v>71</v>
      </c>
      <c r="K17" s="39" t="s">
        <v>71</v>
      </c>
      <c r="L17" s="39" t="s">
        <v>71</v>
      </c>
      <c r="M17" s="39" t="s">
        <v>71</v>
      </c>
      <c r="N17" s="39" t="s">
        <v>71</v>
      </c>
      <c r="O17" s="39" t="s">
        <v>71</v>
      </c>
    </row>
    <row r="18" spans="1:15" ht="12.75" customHeight="1">
      <c r="A18" s="32"/>
      <c r="B18" s="33"/>
      <c r="C18" s="34"/>
      <c r="D18" s="35"/>
      <c r="E18" s="35"/>
      <c r="F18" s="35"/>
      <c r="G18" s="35"/>
      <c r="H18" s="35"/>
      <c r="I18" s="35"/>
    </row>
    <row r="19" spans="1:15" ht="12.75" customHeight="1">
      <c r="A19" s="78" t="s">
        <v>48</v>
      </c>
      <c r="B19" s="79"/>
      <c r="C19" s="79"/>
      <c r="D19" s="79"/>
      <c r="E19" s="79"/>
      <c r="F19" s="79"/>
      <c r="G19" s="79"/>
      <c r="H19" s="79"/>
      <c r="I19" s="79"/>
      <c r="J19" s="79"/>
      <c r="K19" s="79"/>
      <c r="L19" s="79"/>
      <c r="M19" s="79"/>
      <c r="N19" s="79"/>
      <c r="O19" s="79"/>
    </row>
    <row r="20" spans="1:15" ht="12.75" customHeight="1">
      <c r="A20" s="80" t="s">
        <v>44</v>
      </c>
      <c r="B20" s="80" t="s">
        <v>7</v>
      </c>
      <c r="C20" s="80" t="s">
        <v>49</v>
      </c>
      <c r="D20" s="80">
        <v>2019</v>
      </c>
      <c r="E20" s="80"/>
      <c r="F20" s="80"/>
      <c r="G20" s="80"/>
      <c r="H20" s="80"/>
      <c r="I20" s="80"/>
      <c r="J20" s="80"/>
      <c r="K20" s="80"/>
      <c r="L20" s="80"/>
      <c r="M20" s="80"/>
      <c r="N20" s="80"/>
      <c r="O20" s="80"/>
    </row>
    <row r="21" spans="1:15" ht="12.75" customHeight="1">
      <c r="A21" s="80"/>
      <c r="B21" s="80"/>
      <c r="C21" s="80"/>
      <c r="D21" s="27" t="s">
        <v>58</v>
      </c>
      <c r="E21" s="27" t="s">
        <v>59</v>
      </c>
      <c r="F21" s="27" t="s">
        <v>60</v>
      </c>
      <c r="G21" s="27" t="s">
        <v>61</v>
      </c>
      <c r="H21" s="27" t="s">
        <v>62</v>
      </c>
      <c r="I21" s="27" t="s">
        <v>63</v>
      </c>
      <c r="J21" s="27" t="s">
        <v>64</v>
      </c>
      <c r="K21" s="27" t="s">
        <v>65</v>
      </c>
      <c r="L21" s="27" t="s">
        <v>66</v>
      </c>
      <c r="M21" s="27" t="s">
        <v>67</v>
      </c>
      <c r="N21" s="27" t="s">
        <v>68</v>
      </c>
      <c r="O21" s="27" t="s">
        <v>69</v>
      </c>
    </row>
    <row r="22" spans="1:15" ht="12.75" customHeight="1">
      <c r="A22" s="26" t="s">
        <v>47</v>
      </c>
      <c r="B22" s="22" t="s">
        <v>50</v>
      </c>
      <c r="C22" s="21" t="s">
        <v>52</v>
      </c>
      <c r="D22" s="49">
        <f>[14]Топливо!$R$200</f>
        <v>760.44247064180206</v>
      </c>
      <c r="E22" s="49">
        <f>[14]Топливо!$X$200</f>
        <v>717.66013627132224</v>
      </c>
      <c r="F22" s="49">
        <f>[14]Топливо!$AD$200</f>
        <v>844.51555394291211</v>
      </c>
      <c r="G22" s="49">
        <f>[14]Топливо!$AJ$200</f>
        <v>719.34312219278934</v>
      </c>
      <c r="H22" s="49">
        <f>[14]Топливо!$AP$200</f>
        <v>915.11358304935834</v>
      </c>
      <c r="I22" s="49">
        <f>[14]Топливо!$AV$200</f>
        <v>1055.2065500572942</v>
      </c>
      <c r="J22" s="51">
        <f>[14]Топливо!$BB$200</f>
        <v>1119.3735696906276</v>
      </c>
      <c r="K22" s="51">
        <f>[14]Топливо!$BH$200</f>
        <v>1040.8445046928268</v>
      </c>
      <c r="L22" s="51">
        <f>[14]Топливо!$BN$200</f>
        <v>1047.2243677831168</v>
      </c>
      <c r="M22" s="51">
        <f>[14]Топливо!$BT$200</f>
        <v>861.65676063792955</v>
      </c>
      <c r="N22" s="51">
        <f>[14]Топливо!$BZ$200</f>
        <v>813.59202889737639</v>
      </c>
      <c r="O22" s="51">
        <f>[14]Топливо!$CF$200</f>
        <v>801.19900381365812</v>
      </c>
    </row>
    <row r="23" spans="1:15">
      <c r="A23" s="26"/>
      <c r="B23" s="23" t="s">
        <v>76</v>
      </c>
      <c r="C23" s="21" t="s">
        <v>52</v>
      </c>
      <c r="D23" s="49">
        <f>[14]Топливо!$R$170</f>
        <v>709.64623424467482</v>
      </c>
      <c r="E23" s="49">
        <f>[14]Топливо!$X$170</f>
        <v>669.66274417880584</v>
      </c>
      <c r="F23" s="49">
        <f>[14]Топливо!$AD$170</f>
        <v>788.21920929244118</v>
      </c>
      <c r="G23" s="49">
        <f>[14]Топливо!$AJ$170</f>
        <v>671.23562821756013</v>
      </c>
      <c r="H23" s="49">
        <f>[14]Топливо!$AP$170</f>
        <v>854.19867574706382</v>
      </c>
      <c r="I23" s="49">
        <f>[14]Топливо!$AV$170</f>
        <v>985.1266822965365</v>
      </c>
      <c r="J23" s="51">
        <f>[14]Топливо!$BB$170</f>
        <v>1045.0538034491847</v>
      </c>
      <c r="K23" s="51">
        <f>[14]Топливо!$BH$170</f>
        <v>971.66215391852973</v>
      </c>
      <c r="L23" s="51">
        <f>[14]Топливо!$BN$170</f>
        <v>977.62464278795971</v>
      </c>
      <c r="M23" s="51">
        <f>[14]Топливо!$BT$170</f>
        <v>804.1969725588126</v>
      </c>
      <c r="N23" s="51">
        <f>[14]Топливо!$BZ$170</f>
        <v>759.2766625209124</v>
      </c>
      <c r="O23" s="51">
        <f>[14]Топливо!$CF$170</f>
        <v>747.69439608753089</v>
      </c>
    </row>
    <row r="24" spans="1:15">
      <c r="A24" s="32"/>
      <c r="B24" s="33"/>
      <c r="C24" s="34"/>
      <c r="D24" s="35"/>
      <c r="E24" s="35"/>
      <c r="F24" s="35"/>
      <c r="G24" s="35"/>
      <c r="H24" s="36"/>
      <c r="I24" s="36"/>
      <c r="J24" s="37"/>
      <c r="K24" s="37"/>
      <c r="L24" s="37"/>
      <c r="M24" s="37"/>
      <c r="N24" s="37"/>
      <c r="O24" s="37"/>
    </row>
    <row r="25" spans="1:15">
      <c r="A25" s="82" t="s">
        <v>51</v>
      </c>
      <c r="B25" s="82"/>
      <c r="C25" s="82"/>
      <c r="D25" s="82"/>
      <c r="E25" s="82"/>
      <c r="F25" s="82"/>
      <c r="G25" s="82"/>
      <c r="H25" s="82"/>
      <c r="I25" s="82"/>
      <c r="J25" s="82"/>
      <c r="K25" s="82"/>
      <c r="L25" s="82"/>
      <c r="M25" s="82"/>
      <c r="N25" s="82"/>
      <c r="O25" s="82"/>
    </row>
    <row r="26" spans="1:15">
      <c r="A26" s="82" t="s">
        <v>80</v>
      </c>
      <c r="B26" s="82"/>
      <c r="C26" s="82"/>
      <c r="D26" s="82"/>
      <c r="E26" s="82"/>
      <c r="F26" s="82"/>
      <c r="G26" s="82"/>
      <c r="H26" s="82"/>
      <c r="I26" s="82"/>
      <c r="J26" s="82"/>
      <c r="K26" s="82"/>
      <c r="L26" s="82"/>
      <c r="M26" s="82"/>
      <c r="N26" s="82"/>
      <c r="O26" s="82"/>
    </row>
    <row r="27" spans="1:15" ht="39" customHeight="1">
      <c r="A27" s="81" t="s">
        <v>81</v>
      </c>
      <c r="B27" s="81"/>
      <c r="C27" s="81"/>
      <c r="D27" s="81"/>
      <c r="E27" s="81"/>
      <c r="F27" s="81"/>
      <c r="G27" s="81"/>
      <c r="H27" s="81"/>
      <c r="I27" s="81"/>
      <c r="J27" s="81"/>
      <c r="K27" s="81"/>
      <c r="L27" s="81"/>
      <c r="M27" s="81"/>
      <c r="N27" s="81"/>
      <c r="O27" s="81"/>
    </row>
  </sheetData>
  <mergeCells count="20">
    <mergeCell ref="A20:A21"/>
    <mergeCell ref="B20:B21"/>
    <mergeCell ref="C20:C21"/>
    <mergeCell ref="D20:O20"/>
    <mergeCell ref="A27:O27"/>
    <mergeCell ref="A25:O25"/>
    <mergeCell ref="A26:O26"/>
    <mergeCell ref="A4:O4"/>
    <mergeCell ref="A5:O5"/>
    <mergeCell ref="A14:A15"/>
    <mergeCell ref="B14:B15"/>
    <mergeCell ref="C14:C15"/>
    <mergeCell ref="D14:O14"/>
    <mergeCell ref="A19:O19"/>
    <mergeCell ref="D8:O8"/>
    <mergeCell ref="A7:O7"/>
    <mergeCell ref="A13:O13"/>
    <mergeCell ref="A8:A9"/>
    <mergeCell ref="B8:B9"/>
    <mergeCell ref="C8:C9"/>
  </mergeCells>
  <pageMargins left="0.70866141732283472" right="0.70866141732283472" top="0.74803149606299213" bottom="0.74803149606299213" header="0.31496062992125984" footer="0.31496062992125984"/>
  <pageSetup paperSize="9"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CC"/>
    <pageSetUpPr fitToPage="1"/>
  </sheetPr>
  <dimension ref="A1:P29"/>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55</v>
      </c>
    </row>
    <row r="2" spans="1:15">
      <c r="F2" s="19"/>
      <c r="O2" s="18" t="s">
        <v>34</v>
      </c>
    </row>
    <row r="3" spans="1:15">
      <c r="F3" s="19"/>
    </row>
    <row r="4" spans="1:15" ht="12.75" customHeight="1">
      <c r="A4" s="66" t="s">
        <v>17</v>
      </c>
      <c r="B4" s="66"/>
      <c r="C4" s="66"/>
      <c r="D4" s="66"/>
      <c r="E4" s="66"/>
      <c r="F4" s="66"/>
      <c r="G4" s="66"/>
      <c r="H4" s="66"/>
      <c r="I4" s="66"/>
      <c r="J4" s="66"/>
      <c r="K4" s="66"/>
      <c r="L4" s="66"/>
      <c r="M4" s="66"/>
      <c r="N4" s="66"/>
      <c r="O4" s="66"/>
    </row>
    <row r="5" spans="1:15" ht="12.75" customHeight="1">
      <c r="A5" s="66" t="str">
        <f>Титульный!$C$20</f>
        <v>Тюменская ТЭЦ-1 (БЛ 2) ДПМ</v>
      </c>
      <c r="B5" s="66"/>
      <c r="C5" s="66"/>
      <c r="D5" s="66"/>
      <c r="E5" s="66"/>
      <c r="F5" s="66"/>
      <c r="G5" s="66"/>
      <c r="H5" s="66"/>
      <c r="I5" s="66"/>
      <c r="J5" s="66"/>
      <c r="K5" s="66"/>
      <c r="L5" s="66"/>
      <c r="M5" s="66"/>
      <c r="N5" s="66"/>
      <c r="O5" s="66"/>
    </row>
    <row r="7" spans="1:15" ht="12.75" customHeight="1">
      <c r="A7" s="78" t="s">
        <v>54</v>
      </c>
      <c r="B7" s="79"/>
      <c r="C7" s="79"/>
      <c r="D7" s="79"/>
      <c r="E7" s="79"/>
      <c r="F7" s="79"/>
      <c r="G7" s="79"/>
      <c r="H7" s="79"/>
      <c r="I7" s="79"/>
      <c r="J7" s="79"/>
      <c r="K7" s="79"/>
      <c r="L7" s="79"/>
      <c r="M7" s="79"/>
      <c r="N7" s="79"/>
      <c r="O7" s="79"/>
    </row>
    <row r="8" spans="1:15" s="1" customFormat="1" ht="12.75" customHeight="1">
      <c r="A8" s="80" t="s">
        <v>44</v>
      </c>
      <c r="B8" s="80" t="s">
        <v>7</v>
      </c>
      <c r="C8" s="80" t="s">
        <v>49</v>
      </c>
      <c r="D8" s="80">
        <v>2017</v>
      </c>
      <c r="E8" s="80"/>
      <c r="F8" s="80"/>
      <c r="G8" s="80"/>
      <c r="H8" s="80"/>
      <c r="I8" s="80"/>
      <c r="J8" s="80"/>
      <c r="K8" s="80"/>
      <c r="L8" s="80"/>
      <c r="M8" s="80"/>
      <c r="N8" s="80"/>
      <c r="O8" s="80"/>
    </row>
    <row r="9" spans="1:15" s="1" customFormat="1">
      <c r="A9" s="80"/>
      <c r="B9" s="80"/>
      <c r="C9" s="80"/>
      <c r="D9" s="40" t="s">
        <v>58</v>
      </c>
      <c r="E9" s="40" t="s">
        <v>59</v>
      </c>
      <c r="F9" s="40" t="s">
        <v>60</v>
      </c>
      <c r="G9" s="40" t="s">
        <v>61</v>
      </c>
      <c r="H9" s="40" t="s">
        <v>62</v>
      </c>
      <c r="I9" s="40" t="s">
        <v>63</v>
      </c>
      <c r="J9" s="40" t="s">
        <v>64</v>
      </c>
      <c r="K9" s="40" t="s">
        <v>65</v>
      </c>
      <c r="L9" s="40" t="s">
        <v>66</v>
      </c>
      <c r="M9" s="40" t="s">
        <v>67</v>
      </c>
      <c r="N9" s="40" t="s">
        <v>68</v>
      </c>
      <c r="O9" s="40" t="s">
        <v>69</v>
      </c>
    </row>
    <row r="10" spans="1:15" ht="12.75" customHeight="1">
      <c r="A10" s="20" t="s">
        <v>45</v>
      </c>
      <c r="B10" s="22" t="s">
        <v>50</v>
      </c>
      <c r="C10" s="21" t="s">
        <v>52</v>
      </c>
      <c r="D10" s="49">
        <f>'[2]Рег уровни 2017'!D297</f>
        <v>791.89820659320264</v>
      </c>
      <c r="E10" s="49">
        <f>'[2]Рег уровни 2017'!E297</f>
        <v>791.89820659320264</v>
      </c>
      <c r="F10" s="49">
        <f>'[2]Рег уровни 2017'!F297</f>
        <v>791.89820659320264</v>
      </c>
      <c r="G10" s="49">
        <f>'[2]Рег уровни 2017'!G297</f>
        <v>791.89820659320264</v>
      </c>
      <c r="H10" s="49">
        <f>'[2]Рег уровни 2017'!H297</f>
        <v>791.89820659320264</v>
      </c>
      <c r="I10" s="49">
        <f>'[2]Рег уровни 2017'!I297</f>
        <v>791.89820659320264</v>
      </c>
      <c r="J10" s="50">
        <f>'[2]Рег уровни 2017'!J297</f>
        <v>808.04379219979694</v>
      </c>
      <c r="K10" s="50">
        <f>'[2]Рег уровни 2017'!K297</f>
        <v>808.04379219979694</v>
      </c>
      <c r="L10" s="50">
        <f>'[2]Рег уровни 2017'!L297</f>
        <v>808.04379219979694</v>
      </c>
      <c r="M10" s="50">
        <f>'[2]Рег уровни 2017'!M297</f>
        <v>808.04379219979694</v>
      </c>
      <c r="N10" s="50">
        <f>'[2]Рег уровни 2017'!N297</f>
        <v>808.04379219979694</v>
      </c>
      <c r="O10" s="50">
        <f>'[2]Рег уровни 2017'!O297</f>
        <v>808.04379219979694</v>
      </c>
    </row>
    <row r="11" spans="1:15" ht="12.75" customHeight="1">
      <c r="A11" s="20"/>
      <c r="B11" s="23" t="s">
        <v>53</v>
      </c>
      <c r="C11" s="21" t="s">
        <v>52</v>
      </c>
      <c r="D11" s="39" t="s">
        <v>71</v>
      </c>
      <c r="E11" s="39" t="s">
        <v>71</v>
      </c>
      <c r="F11" s="39" t="s">
        <v>71</v>
      </c>
      <c r="G11" s="39" t="s">
        <v>71</v>
      </c>
      <c r="H11" s="39" t="s">
        <v>71</v>
      </c>
      <c r="I11" s="39" t="s">
        <v>71</v>
      </c>
      <c r="J11" s="39" t="s">
        <v>71</v>
      </c>
      <c r="K11" s="39" t="s">
        <v>71</v>
      </c>
      <c r="L11" s="39" t="s">
        <v>71</v>
      </c>
      <c r="M11" s="39" t="s">
        <v>71</v>
      </c>
      <c r="N11" s="39" t="s">
        <v>71</v>
      </c>
      <c r="O11" s="39" t="s">
        <v>71</v>
      </c>
    </row>
    <row r="12" spans="1:15" ht="12.75" customHeight="1">
      <c r="A12" s="32"/>
      <c r="B12" s="33"/>
      <c r="C12" s="34"/>
      <c r="D12" s="35"/>
      <c r="E12" s="35"/>
      <c r="F12" s="35"/>
      <c r="G12" s="35"/>
      <c r="H12" s="36"/>
      <c r="I12" s="36"/>
      <c r="J12" s="37"/>
      <c r="K12" s="37"/>
      <c r="L12" s="37"/>
      <c r="M12" s="37"/>
      <c r="N12" s="37"/>
      <c r="O12" s="37"/>
    </row>
    <row r="13" spans="1:15" ht="12.75" customHeight="1">
      <c r="A13" s="78" t="s">
        <v>70</v>
      </c>
      <c r="B13" s="79"/>
      <c r="C13" s="79"/>
      <c r="D13" s="79"/>
      <c r="E13" s="79"/>
      <c r="F13" s="79"/>
      <c r="G13" s="79"/>
      <c r="H13" s="79"/>
      <c r="I13" s="79"/>
      <c r="J13" s="79"/>
      <c r="K13" s="79"/>
      <c r="L13" s="79"/>
      <c r="M13" s="79"/>
      <c r="N13" s="79"/>
      <c r="O13" s="79"/>
    </row>
    <row r="14" spans="1:15" ht="12.75" customHeight="1">
      <c r="A14" s="80" t="s">
        <v>44</v>
      </c>
      <c r="B14" s="80" t="s">
        <v>7</v>
      </c>
      <c r="C14" s="80" t="s">
        <v>49</v>
      </c>
      <c r="D14" s="80">
        <v>2018</v>
      </c>
      <c r="E14" s="80"/>
      <c r="F14" s="80"/>
      <c r="G14" s="80"/>
      <c r="H14" s="80"/>
      <c r="I14" s="80"/>
      <c r="J14" s="80"/>
      <c r="K14" s="80"/>
      <c r="L14" s="80"/>
      <c r="M14" s="80"/>
      <c r="N14" s="80"/>
      <c r="O14" s="80"/>
    </row>
    <row r="15" spans="1:15" ht="12.75" customHeight="1">
      <c r="A15" s="80"/>
      <c r="B15" s="80"/>
      <c r="C15" s="80"/>
      <c r="D15" s="56" t="s">
        <v>58</v>
      </c>
      <c r="E15" s="56" t="s">
        <v>59</v>
      </c>
      <c r="F15" s="56" t="s">
        <v>60</v>
      </c>
      <c r="G15" s="56" t="s">
        <v>61</v>
      </c>
      <c r="H15" s="56" t="s">
        <v>62</v>
      </c>
      <c r="I15" s="56" t="s">
        <v>63</v>
      </c>
      <c r="J15" s="56" t="s">
        <v>64</v>
      </c>
      <c r="K15" s="56" t="s">
        <v>65</v>
      </c>
      <c r="L15" s="56" t="s">
        <v>66</v>
      </c>
      <c r="M15" s="56" t="s">
        <v>67</v>
      </c>
      <c r="N15" s="56" t="s">
        <v>68</v>
      </c>
      <c r="O15" s="56" t="s">
        <v>69</v>
      </c>
    </row>
    <row r="16" spans="1:15" ht="12.75" customHeight="1">
      <c r="A16" s="26" t="s">
        <v>46</v>
      </c>
      <c r="B16" s="22" t="s">
        <v>50</v>
      </c>
      <c r="C16" s="21" t="s">
        <v>52</v>
      </c>
      <c r="D16" s="49">
        <f>'[3]12.12.2017'!D$283</f>
        <v>808.04379219979694</v>
      </c>
      <c r="E16" s="49">
        <f>'[3]12.12.2017'!E$283</f>
        <v>808.04379219979694</v>
      </c>
      <c r="F16" s="49">
        <f>'[3]12.12.2017'!F$283</f>
        <v>808.04379219979694</v>
      </c>
      <c r="G16" s="49">
        <f>'[3]12.12.2017'!G$283</f>
        <v>808.04379219979694</v>
      </c>
      <c r="H16" s="49">
        <f>'[3]12.12.2017'!H$283</f>
        <v>808.04379219979694</v>
      </c>
      <c r="I16" s="49">
        <f>'[3]12.12.2017'!I$283</f>
        <v>808.04379219979694</v>
      </c>
      <c r="J16" s="49">
        <f>'[3]12.12.2017'!J$283</f>
        <v>833.91993032292658</v>
      </c>
      <c r="K16" s="49">
        <f>'[3]12.12.2017'!K$283</f>
        <v>833.91993032292658</v>
      </c>
      <c r="L16" s="49">
        <f>'[3]12.12.2017'!L$283</f>
        <v>833.91993032292658</v>
      </c>
      <c r="M16" s="49">
        <f>'[3]12.12.2017'!M$283</f>
        <v>833.91993032292658</v>
      </c>
      <c r="N16" s="49">
        <f>'[3]12.12.2017'!N$283</f>
        <v>833.91993032292658</v>
      </c>
      <c r="O16" s="49">
        <f>'[3]12.12.2017'!O$283</f>
        <v>833.91993032292658</v>
      </c>
    </row>
    <row r="17" spans="1:16" ht="12.75" customHeight="1">
      <c r="A17" s="26"/>
      <c r="B17" s="23" t="s">
        <v>53</v>
      </c>
      <c r="C17" s="21" t="s">
        <v>52</v>
      </c>
      <c r="D17" s="39" t="s">
        <v>71</v>
      </c>
      <c r="E17" s="39" t="s">
        <v>71</v>
      </c>
      <c r="F17" s="39" t="s">
        <v>71</v>
      </c>
      <c r="G17" s="39" t="s">
        <v>71</v>
      </c>
      <c r="H17" s="39" t="s">
        <v>71</v>
      </c>
      <c r="I17" s="39" t="s">
        <v>71</v>
      </c>
      <c r="J17" s="39" t="s">
        <v>71</v>
      </c>
      <c r="K17" s="39" t="s">
        <v>71</v>
      </c>
      <c r="L17" s="39" t="s">
        <v>71</v>
      </c>
      <c r="M17" s="39" t="s">
        <v>71</v>
      </c>
      <c r="N17" s="39" t="s">
        <v>71</v>
      </c>
      <c r="O17" s="39" t="s">
        <v>71</v>
      </c>
    </row>
    <row r="18" spans="1:16" ht="12.75" customHeight="1">
      <c r="A18" s="32"/>
      <c r="B18" s="33"/>
      <c r="C18" s="34"/>
      <c r="D18" s="35"/>
      <c r="E18" s="35"/>
      <c r="F18" s="35"/>
      <c r="G18" s="35"/>
      <c r="H18" s="35"/>
      <c r="I18" s="35"/>
    </row>
    <row r="19" spans="1:16" ht="12.75" customHeight="1">
      <c r="A19" s="78" t="s">
        <v>48</v>
      </c>
      <c r="B19" s="79"/>
      <c r="C19" s="79"/>
      <c r="D19" s="79"/>
      <c r="E19" s="79"/>
      <c r="F19" s="79"/>
      <c r="G19" s="79"/>
      <c r="H19" s="79"/>
      <c r="I19" s="79"/>
      <c r="J19" s="79"/>
      <c r="K19" s="79"/>
      <c r="L19" s="79"/>
      <c r="M19" s="79"/>
      <c r="N19" s="79"/>
      <c r="O19" s="79"/>
      <c r="P19" s="38"/>
    </row>
    <row r="20" spans="1:16" ht="12.75" customHeight="1">
      <c r="A20" s="80" t="s">
        <v>44</v>
      </c>
      <c r="B20" s="80" t="s">
        <v>7</v>
      </c>
      <c r="C20" s="80" t="s">
        <v>49</v>
      </c>
      <c r="D20" s="80">
        <v>2019</v>
      </c>
      <c r="E20" s="80"/>
      <c r="F20" s="80"/>
      <c r="G20" s="80"/>
      <c r="H20" s="80"/>
      <c r="I20" s="80"/>
      <c r="J20" s="80"/>
      <c r="K20" s="80"/>
      <c r="L20" s="80"/>
      <c r="M20" s="80"/>
      <c r="N20" s="80"/>
      <c r="O20" s="80"/>
    </row>
    <row r="21" spans="1:16" ht="12.75" customHeight="1">
      <c r="A21" s="80"/>
      <c r="B21" s="80"/>
      <c r="C21" s="80"/>
      <c r="D21" s="27" t="s">
        <v>58</v>
      </c>
      <c r="E21" s="27" t="s">
        <v>59</v>
      </c>
      <c r="F21" s="27" t="s">
        <v>60</v>
      </c>
      <c r="G21" s="27" t="s">
        <v>61</v>
      </c>
      <c r="H21" s="27" t="s">
        <v>62</v>
      </c>
      <c r="I21" s="27" t="s">
        <v>63</v>
      </c>
      <c r="J21" s="27" t="s">
        <v>64</v>
      </c>
      <c r="K21" s="27" t="s">
        <v>65</v>
      </c>
      <c r="L21" s="27" t="s">
        <v>66</v>
      </c>
      <c r="M21" s="27" t="s">
        <v>67</v>
      </c>
      <c r="N21" s="27" t="s">
        <v>68</v>
      </c>
      <c r="O21" s="27" t="s">
        <v>69</v>
      </c>
    </row>
    <row r="22" spans="1:16" ht="12.75" customHeight="1">
      <c r="A22" s="26" t="s">
        <v>47</v>
      </c>
      <c r="B22" s="22" t="s">
        <v>50</v>
      </c>
      <c r="C22" s="21" t="s">
        <v>52</v>
      </c>
      <c r="D22" s="49">
        <f>[15]Топливо!$R$200</f>
        <v>651.95214856185703</v>
      </c>
      <c r="E22" s="49">
        <f>[15]Топливо!$X$200</f>
        <v>647.33189546735821</v>
      </c>
      <c r="F22" s="49">
        <f>[15]Топливо!$AD$200</f>
        <v>637.48146388297391</v>
      </c>
      <c r="G22" s="49">
        <f>[15]Топливо!$AJ$200</f>
        <v>621.45798429011109</v>
      </c>
      <c r="H22" s="49">
        <f>[15]Топливо!$AP$200</f>
        <v>833.50552359968242</v>
      </c>
      <c r="I22" s="49">
        <f>[15]Топливо!$AV$200</f>
        <v>1001.37438956237</v>
      </c>
      <c r="J22" s="51">
        <f>[15]Топливо!$BB$200</f>
        <v>1043.8718459615661</v>
      </c>
      <c r="K22" s="51">
        <f>[15]Топливо!$BH$200</f>
        <v>1042.9335454822669</v>
      </c>
      <c r="L22" s="51">
        <f>[15]Топливо!$BN$200</f>
        <v>859.30026308690651</v>
      </c>
      <c r="M22" s="51">
        <f>[15]Топливо!$BT$200</f>
        <v>648.9969744015483</v>
      </c>
      <c r="N22" s="51">
        <f>[15]Топливо!$BZ$200</f>
        <v>633.21649225317708</v>
      </c>
      <c r="O22" s="51">
        <f>[15]Топливо!$CF$200</f>
        <v>672.03335406438407</v>
      </c>
    </row>
    <row r="23" spans="1:16">
      <c r="A23" s="26"/>
      <c r="B23" s="23" t="s">
        <v>76</v>
      </c>
      <c r="C23" s="21" t="s">
        <v>52</v>
      </c>
      <c r="D23" s="49">
        <f>[15]Топливо!$R$170</f>
        <v>608.25340987089442</v>
      </c>
      <c r="E23" s="49">
        <f>[15]Топливо!$X$170</f>
        <v>603.93541632463382</v>
      </c>
      <c r="F23" s="49">
        <f>[15]Топливо!$AD$170</f>
        <v>594.72940549810642</v>
      </c>
      <c r="G23" s="49">
        <f>[15]Топливо!$AJ$170</f>
        <v>579.75419092533741</v>
      </c>
      <c r="H23" s="49">
        <f>[15]Топливо!$AP$170</f>
        <v>777.92946130811436</v>
      </c>
      <c r="I23" s="49">
        <f>[15]Топливо!$AV$170</f>
        <v>934.81625192744855</v>
      </c>
      <c r="J23" s="51">
        <f>[15]Топливо!$BB$170</f>
        <v>974.49144482389363</v>
      </c>
      <c r="K23" s="51">
        <f>[15]Топливо!$BH$170</f>
        <v>973.61452848809984</v>
      </c>
      <c r="L23" s="51">
        <f>[15]Топливо!$BN$170</f>
        <v>801.99463839897794</v>
      </c>
      <c r="M23" s="51">
        <f>[15]Топливо!$BT$170</f>
        <v>605.44950878649365</v>
      </c>
      <c r="N23" s="51">
        <f>[15]Топливо!$BZ$170</f>
        <v>590.70139462913733</v>
      </c>
      <c r="O23" s="51">
        <f>[15]Топливо!$CF$170</f>
        <v>626.97883557419061</v>
      </c>
    </row>
    <row r="24" spans="1:16">
      <c r="A24" s="32"/>
      <c r="B24" s="33"/>
      <c r="C24" s="34"/>
      <c r="D24" s="35"/>
      <c r="E24" s="35"/>
      <c r="F24" s="35"/>
      <c r="G24" s="35"/>
      <c r="H24" s="36"/>
      <c r="I24" s="36"/>
      <c r="J24" s="37"/>
      <c r="K24" s="37"/>
      <c r="L24" s="37"/>
      <c r="M24" s="37"/>
      <c r="N24" s="37"/>
      <c r="O24" s="37"/>
    </row>
    <row r="25" spans="1:16">
      <c r="A25" s="82" t="s">
        <v>51</v>
      </c>
      <c r="B25" s="82"/>
      <c r="C25" s="82"/>
      <c r="D25" s="82"/>
      <c r="E25" s="82"/>
      <c r="F25" s="82"/>
      <c r="G25" s="82"/>
      <c r="H25" s="82"/>
      <c r="I25" s="82"/>
      <c r="J25" s="82"/>
      <c r="K25" s="82"/>
      <c r="L25" s="82"/>
      <c r="M25" s="82"/>
      <c r="N25" s="82"/>
      <c r="O25" s="82"/>
    </row>
    <row r="26" spans="1:16">
      <c r="A26" s="82" t="s">
        <v>80</v>
      </c>
      <c r="B26" s="82"/>
      <c r="C26" s="82"/>
      <c r="D26" s="82"/>
      <c r="E26" s="82"/>
      <c r="F26" s="82"/>
      <c r="G26" s="82"/>
      <c r="H26" s="82"/>
      <c r="I26" s="82"/>
      <c r="J26" s="82"/>
      <c r="K26" s="82"/>
      <c r="L26" s="82"/>
      <c r="M26" s="82"/>
      <c r="N26" s="82"/>
      <c r="O26" s="82"/>
    </row>
    <row r="27" spans="1:16" ht="39" customHeight="1">
      <c r="A27" s="81" t="s">
        <v>81</v>
      </c>
      <c r="B27" s="81"/>
      <c r="C27" s="81"/>
      <c r="D27" s="81"/>
      <c r="E27" s="81"/>
      <c r="F27" s="81"/>
      <c r="G27" s="81"/>
      <c r="H27" s="81"/>
      <c r="I27" s="81"/>
      <c r="J27" s="81"/>
      <c r="K27" s="81"/>
      <c r="L27" s="81"/>
      <c r="M27" s="81"/>
      <c r="N27" s="81"/>
      <c r="O27" s="81"/>
    </row>
    <row r="28" spans="1:16">
      <c r="D28" s="19"/>
      <c r="E28" s="19"/>
      <c r="F28" s="19"/>
      <c r="G28" s="19"/>
      <c r="H28" s="19"/>
      <c r="I28" s="19"/>
      <c r="J28" s="19"/>
      <c r="K28" s="19"/>
      <c r="L28" s="19"/>
      <c r="M28" s="19"/>
      <c r="N28" s="19"/>
      <c r="O28" s="19"/>
    </row>
    <row r="29" spans="1:16">
      <c r="D29" s="19"/>
      <c r="E29" s="19"/>
      <c r="F29" s="19"/>
      <c r="G29" s="19"/>
      <c r="H29" s="19"/>
      <c r="I29" s="19"/>
      <c r="J29" s="19"/>
      <c r="K29" s="19"/>
      <c r="L29" s="19"/>
      <c r="M29" s="19"/>
      <c r="N29" s="19"/>
      <c r="O29" s="19"/>
    </row>
  </sheetData>
  <mergeCells count="20">
    <mergeCell ref="A27:O27"/>
    <mergeCell ref="D8:O8"/>
    <mergeCell ref="A25:O25"/>
    <mergeCell ref="A26:O26"/>
    <mergeCell ref="D14:O14"/>
    <mergeCell ref="A4:O4"/>
    <mergeCell ref="A5:O5"/>
    <mergeCell ref="A19:O19"/>
    <mergeCell ref="A20:A21"/>
    <mergeCell ref="B20:B21"/>
    <mergeCell ref="C20:C21"/>
    <mergeCell ref="D20:O20"/>
    <mergeCell ref="A8:A9"/>
    <mergeCell ref="B8:B9"/>
    <mergeCell ref="C8:C9"/>
    <mergeCell ref="A7:O7"/>
    <mergeCell ref="A13:O13"/>
    <mergeCell ref="A14:A15"/>
    <mergeCell ref="B14:B15"/>
    <mergeCell ref="C14:C15"/>
  </mergeCells>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55</v>
      </c>
    </row>
    <row r="2" spans="1:15">
      <c r="F2" s="19"/>
      <c r="O2" s="18" t="s">
        <v>34</v>
      </c>
    </row>
    <row r="3" spans="1:15">
      <c r="F3" s="19"/>
    </row>
    <row r="4" spans="1:15" ht="12.75" customHeight="1">
      <c r="A4" s="66" t="s">
        <v>17</v>
      </c>
      <c r="B4" s="66"/>
      <c r="C4" s="66"/>
      <c r="D4" s="66"/>
      <c r="E4" s="66"/>
      <c r="F4" s="66"/>
      <c r="G4" s="66"/>
      <c r="H4" s="66"/>
      <c r="I4" s="66"/>
      <c r="J4" s="66"/>
      <c r="K4" s="66"/>
      <c r="L4" s="66"/>
      <c r="M4" s="66"/>
      <c r="N4" s="66"/>
      <c r="O4" s="66"/>
    </row>
    <row r="5" spans="1:15" ht="12.75" customHeight="1">
      <c r="A5" s="66" t="str">
        <f>Титульный!$C$21</f>
        <v>Тюменская ТЭЦ-2</v>
      </c>
      <c r="B5" s="66"/>
      <c r="C5" s="66"/>
      <c r="D5" s="66"/>
      <c r="E5" s="66"/>
      <c r="F5" s="66"/>
      <c r="G5" s="66"/>
      <c r="H5" s="66"/>
      <c r="I5" s="66"/>
      <c r="J5" s="66"/>
      <c r="K5" s="66"/>
      <c r="L5" s="66"/>
      <c r="M5" s="66"/>
      <c r="N5" s="66"/>
      <c r="O5" s="66"/>
    </row>
    <row r="7" spans="1:15" ht="12.75" customHeight="1">
      <c r="A7" s="78" t="s">
        <v>54</v>
      </c>
      <c r="B7" s="79"/>
      <c r="C7" s="79"/>
      <c r="D7" s="79"/>
      <c r="E7" s="79"/>
      <c r="F7" s="79"/>
      <c r="G7" s="79"/>
      <c r="H7" s="79"/>
      <c r="I7" s="79"/>
      <c r="J7" s="79"/>
      <c r="K7" s="79"/>
      <c r="L7" s="79"/>
      <c r="M7" s="79"/>
      <c r="N7" s="79"/>
      <c r="O7" s="79"/>
    </row>
    <row r="8" spans="1:15" s="1" customFormat="1" ht="12.75" customHeight="1">
      <c r="A8" s="80" t="s">
        <v>44</v>
      </c>
      <c r="B8" s="80" t="s">
        <v>7</v>
      </c>
      <c r="C8" s="80" t="s">
        <v>49</v>
      </c>
      <c r="D8" s="80">
        <v>2017</v>
      </c>
      <c r="E8" s="80"/>
      <c r="F8" s="80"/>
      <c r="G8" s="80"/>
      <c r="H8" s="80"/>
      <c r="I8" s="80"/>
      <c r="J8" s="80"/>
      <c r="K8" s="80"/>
      <c r="L8" s="80"/>
      <c r="M8" s="80"/>
      <c r="N8" s="80"/>
      <c r="O8" s="80"/>
    </row>
    <row r="9" spans="1:15" s="1" customFormat="1">
      <c r="A9" s="80"/>
      <c r="B9" s="80"/>
      <c r="C9" s="80"/>
      <c r="D9" s="40" t="s">
        <v>58</v>
      </c>
      <c r="E9" s="40" t="s">
        <v>59</v>
      </c>
      <c r="F9" s="40" t="s">
        <v>60</v>
      </c>
      <c r="G9" s="40" t="s">
        <v>61</v>
      </c>
      <c r="H9" s="40" t="s">
        <v>62</v>
      </c>
      <c r="I9" s="40" t="s">
        <v>63</v>
      </c>
      <c r="J9" s="40" t="s">
        <v>64</v>
      </c>
      <c r="K9" s="40" t="s">
        <v>65</v>
      </c>
      <c r="L9" s="40" t="s">
        <v>66</v>
      </c>
      <c r="M9" s="40" t="s">
        <v>67</v>
      </c>
      <c r="N9" s="40" t="s">
        <v>68</v>
      </c>
      <c r="O9" s="40" t="s">
        <v>69</v>
      </c>
    </row>
    <row r="10" spans="1:15" ht="12.75" customHeight="1">
      <c r="A10" s="6" t="s">
        <v>45</v>
      </c>
      <c r="B10" s="22" t="s">
        <v>50</v>
      </c>
      <c r="C10" s="21" t="s">
        <v>52</v>
      </c>
      <c r="D10" s="49">
        <f>'[2]Рег уровни 2017'!D298</f>
        <v>741.31713109025975</v>
      </c>
      <c r="E10" s="49">
        <f>'[2]Рег уровни 2017'!E298</f>
        <v>741.31713109025975</v>
      </c>
      <c r="F10" s="49">
        <f>'[2]Рег уровни 2017'!F298</f>
        <v>741.31713109025975</v>
      </c>
      <c r="G10" s="49">
        <f>'[2]Рег уровни 2017'!G298</f>
        <v>740.95031823846853</v>
      </c>
      <c r="H10" s="49">
        <f>'[2]Рег уровни 2017'!H298</f>
        <v>741.31713109025975</v>
      </c>
      <c r="I10" s="49">
        <f>'[2]Рег уровни 2017'!I298</f>
        <v>741.31713109025975</v>
      </c>
      <c r="J10" s="50">
        <f>'[2]Рег уровни 2017'!J298</f>
        <v>757.81832744008318</v>
      </c>
      <c r="K10" s="50">
        <f>'[2]Рег уровни 2017'!K298</f>
        <v>757.81832744008318</v>
      </c>
      <c r="L10" s="50">
        <f>'[2]Рег уровни 2017'!L298</f>
        <v>757.81832744008318</v>
      </c>
      <c r="M10" s="50">
        <f>'[2]Рег уровни 2017'!M298</f>
        <v>757.44334959299204</v>
      </c>
      <c r="N10" s="50">
        <f>'[2]Рег уровни 2017'!N298</f>
        <v>757.81832744008318</v>
      </c>
      <c r="O10" s="50">
        <f>'[2]Рег уровни 2017'!O298</f>
        <v>757.81832744008318</v>
      </c>
    </row>
    <row r="11" spans="1:15" ht="12.75" customHeight="1">
      <c r="A11" s="6"/>
      <c r="B11" s="23" t="s">
        <v>53</v>
      </c>
      <c r="C11" s="21" t="s">
        <v>52</v>
      </c>
      <c r="D11" s="39" t="s">
        <v>71</v>
      </c>
      <c r="E11" s="39" t="s">
        <v>71</v>
      </c>
      <c r="F11" s="39" t="s">
        <v>71</v>
      </c>
      <c r="G11" s="39" t="s">
        <v>71</v>
      </c>
      <c r="H11" s="39" t="s">
        <v>71</v>
      </c>
      <c r="I11" s="39" t="s">
        <v>71</v>
      </c>
      <c r="J11" s="39" t="s">
        <v>71</v>
      </c>
      <c r="K11" s="39" t="s">
        <v>71</v>
      </c>
      <c r="L11" s="39" t="s">
        <v>71</v>
      </c>
      <c r="M11" s="39" t="s">
        <v>71</v>
      </c>
      <c r="N11" s="39" t="s">
        <v>71</v>
      </c>
      <c r="O11" s="39" t="s">
        <v>71</v>
      </c>
    </row>
    <row r="12" spans="1:15" ht="12.75" customHeight="1">
      <c r="A12" s="32"/>
      <c r="B12" s="33"/>
      <c r="C12" s="34"/>
      <c r="D12" s="35"/>
      <c r="E12" s="35"/>
      <c r="F12" s="35"/>
      <c r="G12" s="35"/>
      <c r="H12" s="36"/>
      <c r="I12" s="36"/>
      <c r="J12" s="37"/>
      <c r="K12" s="37"/>
      <c r="L12" s="37"/>
      <c r="M12" s="37"/>
      <c r="N12" s="37"/>
      <c r="O12" s="37"/>
    </row>
    <row r="13" spans="1:15" ht="12.75" customHeight="1">
      <c r="A13" s="78" t="s">
        <v>70</v>
      </c>
      <c r="B13" s="79"/>
      <c r="C13" s="79"/>
      <c r="D13" s="79"/>
      <c r="E13" s="79"/>
      <c r="F13" s="79"/>
      <c r="G13" s="79"/>
      <c r="H13" s="79"/>
      <c r="I13" s="79"/>
      <c r="J13" s="79"/>
      <c r="K13" s="79"/>
      <c r="L13" s="79"/>
      <c r="M13" s="79"/>
      <c r="N13" s="79"/>
      <c r="O13" s="79"/>
    </row>
    <row r="14" spans="1:15" ht="12.75" customHeight="1">
      <c r="A14" s="80" t="s">
        <v>44</v>
      </c>
      <c r="B14" s="80" t="s">
        <v>7</v>
      </c>
      <c r="C14" s="80" t="s">
        <v>49</v>
      </c>
      <c r="D14" s="80">
        <v>2018</v>
      </c>
      <c r="E14" s="80"/>
      <c r="F14" s="80"/>
      <c r="G14" s="80"/>
      <c r="H14" s="80"/>
      <c r="I14" s="80"/>
      <c r="J14" s="80"/>
      <c r="K14" s="80"/>
      <c r="L14" s="80"/>
      <c r="M14" s="80"/>
      <c r="N14" s="80"/>
      <c r="O14" s="80"/>
    </row>
    <row r="15" spans="1:15" ht="12.75" customHeight="1">
      <c r="A15" s="80"/>
      <c r="B15" s="80"/>
      <c r="C15" s="80"/>
      <c r="D15" s="56" t="s">
        <v>58</v>
      </c>
      <c r="E15" s="56" t="s">
        <v>59</v>
      </c>
      <c r="F15" s="56" t="s">
        <v>60</v>
      </c>
      <c r="G15" s="56" t="s">
        <v>61</v>
      </c>
      <c r="H15" s="56" t="s">
        <v>62</v>
      </c>
      <c r="I15" s="56" t="s">
        <v>63</v>
      </c>
      <c r="J15" s="56" t="s">
        <v>64</v>
      </c>
      <c r="K15" s="56" t="s">
        <v>65</v>
      </c>
      <c r="L15" s="56" t="s">
        <v>66</v>
      </c>
      <c r="M15" s="56" t="s">
        <v>67</v>
      </c>
      <c r="N15" s="56" t="s">
        <v>68</v>
      </c>
      <c r="O15" s="56" t="s">
        <v>69</v>
      </c>
    </row>
    <row r="16" spans="1:15" ht="12.75" customHeight="1">
      <c r="A16" s="26" t="s">
        <v>46</v>
      </c>
      <c r="B16" s="22" t="s">
        <v>50</v>
      </c>
      <c r="C16" s="21" t="s">
        <v>52</v>
      </c>
      <c r="D16" s="49">
        <f>'[3]12.12.2017'!D$284</f>
        <v>757.81832744008318</v>
      </c>
      <c r="E16" s="49">
        <f>'[3]12.12.2017'!E$284</f>
        <v>757.81832744008318</v>
      </c>
      <c r="F16" s="49">
        <f>'[3]12.12.2017'!F$284</f>
        <v>757.81832744008318</v>
      </c>
      <c r="G16" s="49">
        <f>'[3]12.12.2017'!G$284</f>
        <v>757.44334959299204</v>
      </c>
      <c r="H16" s="49">
        <f>'[3]12.12.2017'!H$284</f>
        <v>757.81832744008318</v>
      </c>
      <c r="I16" s="49">
        <f>'[3]12.12.2017'!I$284</f>
        <v>757.81832744008318</v>
      </c>
      <c r="J16" s="49">
        <f>'[3]12.12.2017'!J$284</f>
        <v>782.44427241145888</v>
      </c>
      <c r="K16" s="49">
        <f>'[3]12.12.2017'!K$284</f>
        <v>782.44427241145888</v>
      </c>
      <c r="L16" s="49">
        <f>'[3]12.12.2017'!L$284</f>
        <v>782.44427241145888</v>
      </c>
      <c r="M16" s="49">
        <f>'[3]12.12.2017'!M$284</f>
        <v>782.05710934332785</v>
      </c>
      <c r="N16" s="49">
        <f>'[3]12.12.2017'!N$284</f>
        <v>782.44427241145888</v>
      </c>
      <c r="O16" s="49">
        <f>'[3]12.12.2017'!O$284</f>
        <v>782.44427241145888</v>
      </c>
    </row>
    <row r="17" spans="1:15" ht="12.75" customHeight="1">
      <c r="A17" s="26"/>
      <c r="B17" s="23" t="s">
        <v>53</v>
      </c>
      <c r="C17" s="21" t="s">
        <v>52</v>
      </c>
      <c r="D17" s="39" t="s">
        <v>71</v>
      </c>
      <c r="E17" s="39" t="s">
        <v>71</v>
      </c>
      <c r="F17" s="39" t="s">
        <v>71</v>
      </c>
      <c r="G17" s="39" t="s">
        <v>71</v>
      </c>
      <c r="H17" s="39" t="s">
        <v>71</v>
      </c>
      <c r="I17" s="39" t="s">
        <v>71</v>
      </c>
      <c r="J17" s="39" t="s">
        <v>71</v>
      </c>
      <c r="K17" s="39" t="s">
        <v>71</v>
      </c>
      <c r="L17" s="39" t="s">
        <v>71</v>
      </c>
      <c r="M17" s="39" t="s">
        <v>71</v>
      </c>
      <c r="N17" s="39" t="s">
        <v>71</v>
      </c>
      <c r="O17" s="39" t="s">
        <v>71</v>
      </c>
    </row>
    <row r="18" spans="1:15" ht="12.75" customHeight="1">
      <c r="A18" s="32"/>
      <c r="B18" s="33"/>
      <c r="C18" s="34"/>
      <c r="D18" s="35"/>
      <c r="E18" s="35"/>
      <c r="F18" s="35"/>
      <c r="G18" s="35"/>
      <c r="H18" s="35"/>
      <c r="I18" s="35"/>
    </row>
    <row r="19" spans="1:15" ht="12.75" customHeight="1">
      <c r="A19" s="78" t="s">
        <v>48</v>
      </c>
      <c r="B19" s="79"/>
      <c r="C19" s="79"/>
      <c r="D19" s="79"/>
      <c r="E19" s="79"/>
      <c r="F19" s="79"/>
      <c r="G19" s="79"/>
      <c r="H19" s="79"/>
      <c r="I19" s="79"/>
      <c r="J19" s="79"/>
      <c r="K19" s="79"/>
      <c r="L19" s="79"/>
      <c r="M19" s="79"/>
      <c r="N19" s="79"/>
      <c r="O19" s="79"/>
    </row>
    <row r="20" spans="1:15" ht="12.75" customHeight="1">
      <c r="A20" s="80" t="s">
        <v>44</v>
      </c>
      <c r="B20" s="80" t="s">
        <v>7</v>
      </c>
      <c r="C20" s="80" t="s">
        <v>49</v>
      </c>
      <c r="D20" s="80">
        <v>2019</v>
      </c>
      <c r="E20" s="80"/>
      <c r="F20" s="80"/>
      <c r="G20" s="80"/>
      <c r="H20" s="80"/>
      <c r="I20" s="80"/>
      <c r="J20" s="80"/>
      <c r="K20" s="80"/>
      <c r="L20" s="80"/>
      <c r="M20" s="80"/>
      <c r="N20" s="80"/>
      <c r="O20" s="80"/>
    </row>
    <row r="21" spans="1:15" ht="12.75" customHeight="1">
      <c r="A21" s="80"/>
      <c r="B21" s="80"/>
      <c r="C21" s="80"/>
      <c r="D21" s="27" t="s">
        <v>58</v>
      </c>
      <c r="E21" s="27" t="s">
        <v>59</v>
      </c>
      <c r="F21" s="27" t="s">
        <v>60</v>
      </c>
      <c r="G21" s="27" t="s">
        <v>61</v>
      </c>
      <c r="H21" s="27" t="s">
        <v>62</v>
      </c>
      <c r="I21" s="27" t="s">
        <v>63</v>
      </c>
      <c r="J21" s="27" t="s">
        <v>64</v>
      </c>
      <c r="K21" s="27" t="s">
        <v>65</v>
      </c>
      <c r="L21" s="27" t="s">
        <v>66</v>
      </c>
      <c r="M21" s="27" t="s">
        <v>67</v>
      </c>
      <c r="N21" s="27" t="s">
        <v>68</v>
      </c>
      <c r="O21" s="27" t="s">
        <v>69</v>
      </c>
    </row>
    <row r="22" spans="1:15" ht="12.75" customHeight="1">
      <c r="A22" s="26" t="s">
        <v>47</v>
      </c>
      <c r="B22" s="22" t="s">
        <v>50</v>
      </c>
      <c r="C22" s="21" t="s">
        <v>52</v>
      </c>
      <c r="D22" s="49">
        <f>[16]Топливо!$R$200</f>
        <v>767.91193545582041</v>
      </c>
      <c r="E22" s="49">
        <f>[16]Топливо!$X$200</f>
        <v>796.24937106467632</v>
      </c>
      <c r="F22" s="49">
        <f>[16]Топливо!$AD$200</f>
        <v>823.84751094542469</v>
      </c>
      <c r="G22" s="49">
        <f>[16]Топливо!$AJ$200</f>
        <v>922.17409588797852</v>
      </c>
      <c r="H22" s="49">
        <f>[16]Топливо!$AP$200</f>
        <v>1095.7527872852336</v>
      </c>
      <c r="I22" s="49">
        <f>[16]Топливо!$AV$200</f>
        <v>1202.4471822546782</v>
      </c>
      <c r="J22" s="51">
        <f>[16]Топливо!$BB$200</f>
        <v>1240.1262419124369</v>
      </c>
      <c r="K22" s="51">
        <f>[16]Топливо!$BH$200</f>
        <v>1228.2956864034779</v>
      </c>
      <c r="L22" s="51">
        <f>[16]Топливо!$BN$200</f>
        <v>1190.9437921586118</v>
      </c>
      <c r="M22" s="51">
        <f>[16]Топливо!$BT$200</f>
        <v>846.12986618394098</v>
      </c>
      <c r="N22" s="51">
        <f>[16]Топливо!$BZ$200</f>
        <v>801.097183400517</v>
      </c>
      <c r="O22" s="51">
        <f>[16]Топливо!$CF$200</f>
        <v>802.28504054493555</v>
      </c>
    </row>
    <row r="23" spans="1:15">
      <c r="A23" s="26"/>
      <c r="B23" s="23" t="s">
        <v>76</v>
      </c>
      <c r="C23" s="21" t="s">
        <v>52</v>
      </c>
      <c r="D23" s="49">
        <f>[16]Топливо!$R$170</f>
        <v>716.62704248207513</v>
      </c>
      <c r="E23" s="49">
        <f>[16]Топливо!$X$170</f>
        <v>743.11062716324886</v>
      </c>
      <c r="F23" s="49">
        <f>[16]Топливо!$AD$170</f>
        <v>768.90328125740621</v>
      </c>
      <c r="G23" s="49">
        <f>[16]Топливо!$AJ$170</f>
        <v>860.79728587661543</v>
      </c>
      <c r="H23" s="49">
        <f>[16]Топливо!$AP$170</f>
        <v>1023.0203619488163</v>
      </c>
      <c r="I23" s="49">
        <f>[16]Топливо!$AV$170</f>
        <v>1122.7347497707271</v>
      </c>
      <c r="J23" s="51">
        <f>[16]Топливо!$BB$170</f>
        <v>1157.9067681424644</v>
      </c>
      <c r="K23" s="51">
        <f>[16]Топливо!$BH$170</f>
        <v>1146.8501742088579</v>
      </c>
      <c r="L23" s="51">
        <f>[16]Топливо!$BN$170</f>
        <v>1111.9418618304783</v>
      </c>
      <c r="M23" s="51">
        <f>[16]Топливо!$BT$170</f>
        <v>789.68585624667367</v>
      </c>
      <c r="N23" s="51">
        <f>[16]Топливо!$BZ$170</f>
        <v>747.59923682291299</v>
      </c>
      <c r="O23" s="51">
        <f>[16]Топливо!$CF$170</f>
        <v>748.70938368685552</v>
      </c>
    </row>
    <row r="24" spans="1:15">
      <c r="A24" s="32"/>
      <c r="B24" s="33"/>
      <c r="C24" s="34"/>
      <c r="D24" s="35"/>
      <c r="E24" s="35"/>
      <c r="F24" s="35"/>
      <c r="G24" s="35"/>
      <c r="H24" s="36"/>
      <c r="I24" s="36"/>
      <c r="J24" s="37"/>
      <c r="K24" s="37"/>
      <c r="L24" s="37"/>
      <c r="M24" s="37"/>
      <c r="N24" s="37"/>
      <c r="O24" s="37"/>
    </row>
    <row r="25" spans="1:15">
      <c r="A25" s="82" t="s">
        <v>51</v>
      </c>
      <c r="B25" s="82"/>
      <c r="C25" s="82"/>
      <c r="D25" s="82"/>
      <c r="E25" s="82"/>
      <c r="F25" s="82"/>
      <c r="G25" s="82"/>
      <c r="H25" s="82"/>
      <c r="I25" s="82"/>
      <c r="J25" s="82"/>
      <c r="K25" s="82"/>
      <c r="L25" s="82"/>
      <c r="M25" s="82"/>
      <c r="N25" s="82"/>
      <c r="O25" s="82"/>
    </row>
    <row r="26" spans="1:15">
      <c r="A26" s="82" t="s">
        <v>80</v>
      </c>
      <c r="B26" s="82"/>
      <c r="C26" s="82"/>
      <c r="D26" s="82"/>
      <c r="E26" s="82"/>
      <c r="F26" s="82"/>
      <c r="G26" s="82"/>
      <c r="H26" s="82"/>
      <c r="I26" s="82"/>
      <c r="J26" s="82"/>
      <c r="K26" s="82"/>
      <c r="L26" s="82"/>
      <c r="M26" s="82"/>
      <c r="N26" s="82"/>
      <c r="O26" s="82"/>
    </row>
    <row r="27" spans="1:15" ht="39" customHeight="1">
      <c r="A27" s="81" t="s">
        <v>81</v>
      </c>
      <c r="B27" s="81"/>
      <c r="C27" s="81"/>
      <c r="D27" s="81"/>
      <c r="E27" s="81"/>
      <c r="F27" s="81"/>
      <c r="G27" s="81"/>
      <c r="H27" s="81"/>
      <c r="I27" s="81"/>
      <c r="J27" s="81"/>
      <c r="K27" s="81"/>
      <c r="L27" s="81"/>
      <c r="M27" s="81"/>
      <c r="N27" s="81"/>
      <c r="O27" s="81"/>
    </row>
  </sheetData>
  <mergeCells count="20">
    <mergeCell ref="A4:O4"/>
    <mergeCell ref="A5:O5"/>
    <mergeCell ref="A7:O7"/>
    <mergeCell ref="D14:O14"/>
    <mergeCell ref="A27:O27"/>
    <mergeCell ref="A8:A9"/>
    <mergeCell ref="B8:B9"/>
    <mergeCell ref="C8:C9"/>
    <mergeCell ref="A20:A21"/>
    <mergeCell ref="B20:B21"/>
    <mergeCell ref="C20:C21"/>
    <mergeCell ref="D20:O20"/>
    <mergeCell ref="A14:A15"/>
    <mergeCell ref="B14:B15"/>
    <mergeCell ref="C14:C15"/>
    <mergeCell ref="A19:O19"/>
    <mergeCell ref="A13:O13"/>
    <mergeCell ref="D8:O8"/>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55</v>
      </c>
    </row>
    <row r="2" spans="1:15">
      <c r="F2" s="19"/>
      <c r="O2" s="18" t="s">
        <v>34</v>
      </c>
    </row>
    <row r="3" spans="1:15">
      <c r="F3" s="19"/>
    </row>
    <row r="4" spans="1:15" ht="12.75" customHeight="1">
      <c r="A4" s="66" t="s">
        <v>17</v>
      </c>
      <c r="B4" s="66"/>
      <c r="C4" s="66"/>
      <c r="D4" s="66"/>
      <c r="E4" s="66"/>
      <c r="F4" s="66"/>
      <c r="G4" s="66"/>
      <c r="H4" s="66"/>
      <c r="I4" s="66"/>
      <c r="J4" s="66"/>
      <c r="K4" s="66"/>
      <c r="L4" s="66"/>
      <c r="M4" s="66"/>
      <c r="N4" s="66"/>
      <c r="O4" s="66"/>
    </row>
    <row r="5" spans="1:15" ht="12.75" customHeight="1">
      <c r="A5" s="66" t="str">
        <f>Титульный!$C$22</f>
        <v>Няганская ГРЭС (БЛ 1) ДПМ</v>
      </c>
      <c r="B5" s="66"/>
      <c r="C5" s="66"/>
      <c r="D5" s="66"/>
      <c r="E5" s="66"/>
      <c r="F5" s="66"/>
      <c r="G5" s="66"/>
      <c r="H5" s="66"/>
      <c r="I5" s="66"/>
      <c r="J5" s="66"/>
      <c r="K5" s="66"/>
      <c r="L5" s="66"/>
      <c r="M5" s="66"/>
      <c r="N5" s="66"/>
      <c r="O5" s="66"/>
    </row>
    <row r="7" spans="1:15" ht="12.75" customHeight="1">
      <c r="A7" s="78" t="s">
        <v>54</v>
      </c>
      <c r="B7" s="79"/>
      <c r="C7" s="79"/>
      <c r="D7" s="79"/>
      <c r="E7" s="79"/>
      <c r="F7" s="79"/>
      <c r="G7" s="79"/>
      <c r="H7" s="79"/>
      <c r="I7" s="79"/>
      <c r="J7" s="79"/>
      <c r="K7" s="79"/>
      <c r="L7" s="79"/>
      <c r="M7" s="79"/>
      <c r="N7" s="79"/>
      <c r="O7" s="79"/>
    </row>
    <row r="8" spans="1:15" s="1" customFormat="1" ht="12.75" customHeight="1">
      <c r="A8" s="80" t="s">
        <v>44</v>
      </c>
      <c r="B8" s="80" t="s">
        <v>7</v>
      </c>
      <c r="C8" s="80" t="s">
        <v>49</v>
      </c>
      <c r="D8" s="80">
        <v>2017</v>
      </c>
      <c r="E8" s="80"/>
      <c r="F8" s="80"/>
      <c r="G8" s="80"/>
      <c r="H8" s="80"/>
      <c r="I8" s="80"/>
      <c r="J8" s="80"/>
      <c r="K8" s="80"/>
      <c r="L8" s="80"/>
      <c r="M8" s="80"/>
      <c r="N8" s="80"/>
      <c r="O8" s="80"/>
    </row>
    <row r="9" spans="1:15" s="1" customFormat="1">
      <c r="A9" s="80"/>
      <c r="B9" s="80"/>
      <c r="C9" s="80"/>
      <c r="D9" s="40" t="s">
        <v>58</v>
      </c>
      <c r="E9" s="40" t="s">
        <v>59</v>
      </c>
      <c r="F9" s="40" t="s">
        <v>60</v>
      </c>
      <c r="G9" s="40" t="s">
        <v>61</v>
      </c>
      <c r="H9" s="40" t="s">
        <v>62</v>
      </c>
      <c r="I9" s="40" t="s">
        <v>63</v>
      </c>
      <c r="J9" s="40" t="s">
        <v>64</v>
      </c>
      <c r="K9" s="40" t="s">
        <v>65</v>
      </c>
      <c r="L9" s="40" t="s">
        <v>66</v>
      </c>
      <c r="M9" s="40" t="s">
        <v>67</v>
      </c>
      <c r="N9" s="40" t="s">
        <v>68</v>
      </c>
      <c r="O9" s="40" t="s">
        <v>69</v>
      </c>
    </row>
    <row r="10" spans="1:15" ht="12.75" customHeight="1">
      <c r="A10" s="20" t="s">
        <v>45</v>
      </c>
      <c r="B10" s="22" t="s">
        <v>50</v>
      </c>
      <c r="C10" s="21" t="s">
        <v>52</v>
      </c>
      <c r="D10" s="49">
        <f>'[2]Рег уровни 2017'!D299</f>
        <v>640.40674517997559</v>
      </c>
      <c r="E10" s="49">
        <f>'[2]Рег уровни 2017'!E299</f>
        <v>640.40674517997559</v>
      </c>
      <c r="F10" s="49">
        <f>'[2]Рег уровни 2017'!F299</f>
        <v>640.40674517997559</v>
      </c>
      <c r="G10" s="49">
        <f>'[2]Рег уровни 2017'!G299</f>
        <v>640.40674517997559</v>
      </c>
      <c r="H10" s="49">
        <f>'[2]Рег уровни 2017'!H299</f>
        <v>640.40674517997559</v>
      </c>
      <c r="I10" s="49">
        <f>'[2]Рег уровни 2017'!I299</f>
        <v>640.40674517997559</v>
      </c>
      <c r="J10" s="50">
        <f>'[2]Рег уровни 2017'!J299</f>
        <v>652.06728424490768</v>
      </c>
      <c r="K10" s="50">
        <f>'[2]Рег уровни 2017'!K299</f>
        <v>652.06728424490768</v>
      </c>
      <c r="L10" s="50">
        <f>'[2]Рег уровни 2017'!L299</f>
        <v>652.06728424490768</v>
      </c>
      <c r="M10" s="50">
        <f>'[2]Рег уровни 2017'!M299</f>
        <v>652.06728424490768</v>
      </c>
      <c r="N10" s="50">
        <f>'[2]Рег уровни 2017'!N299</f>
        <v>652.06728424490768</v>
      </c>
      <c r="O10" s="50">
        <f>'[2]Рег уровни 2017'!O299</f>
        <v>652.06728424490768</v>
      </c>
    </row>
    <row r="11" spans="1:15" ht="12.75" customHeight="1">
      <c r="A11" s="20"/>
      <c r="B11" s="23" t="s">
        <v>53</v>
      </c>
      <c r="C11" s="21" t="s">
        <v>52</v>
      </c>
      <c r="D11" s="39" t="s">
        <v>71</v>
      </c>
      <c r="E11" s="39" t="s">
        <v>71</v>
      </c>
      <c r="F11" s="39" t="s">
        <v>71</v>
      </c>
      <c r="G11" s="39" t="s">
        <v>71</v>
      </c>
      <c r="H11" s="39" t="s">
        <v>71</v>
      </c>
      <c r="I11" s="39" t="s">
        <v>71</v>
      </c>
      <c r="J11" s="39" t="s">
        <v>71</v>
      </c>
      <c r="K11" s="39" t="s">
        <v>71</v>
      </c>
      <c r="L11" s="39" t="s">
        <v>71</v>
      </c>
      <c r="M11" s="39" t="s">
        <v>71</v>
      </c>
      <c r="N11" s="39" t="s">
        <v>71</v>
      </c>
      <c r="O11" s="39" t="s">
        <v>71</v>
      </c>
    </row>
    <row r="12" spans="1:15" ht="12.75" customHeight="1">
      <c r="A12" s="32"/>
      <c r="B12" s="33"/>
      <c r="C12" s="34"/>
      <c r="D12" s="35"/>
      <c r="E12" s="35"/>
      <c r="F12" s="35"/>
      <c r="G12" s="35"/>
      <c r="H12" s="36"/>
      <c r="I12" s="36"/>
      <c r="J12" s="37"/>
      <c r="K12" s="37"/>
      <c r="L12" s="37"/>
      <c r="M12" s="37"/>
      <c r="N12" s="37"/>
      <c r="O12" s="37"/>
    </row>
    <row r="13" spans="1:15" ht="12.75" customHeight="1">
      <c r="A13" s="78" t="s">
        <v>70</v>
      </c>
      <c r="B13" s="79"/>
      <c r="C13" s="79"/>
      <c r="D13" s="79"/>
      <c r="E13" s="79"/>
      <c r="F13" s="79"/>
      <c r="G13" s="79"/>
      <c r="H13" s="79"/>
      <c r="I13" s="79"/>
      <c r="J13" s="79"/>
      <c r="K13" s="79"/>
      <c r="L13" s="79"/>
      <c r="M13" s="79"/>
      <c r="N13" s="79"/>
      <c r="O13" s="79"/>
    </row>
    <row r="14" spans="1:15" ht="12.75" customHeight="1">
      <c r="A14" s="80" t="s">
        <v>44</v>
      </c>
      <c r="B14" s="80" t="s">
        <v>7</v>
      </c>
      <c r="C14" s="80" t="s">
        <v>49</v>
      </c>
      <c r="D14" s="80">
        <v>2018</v>
      </c>
      <c r="E14" s="80"/>
      <c r="F14" s="80"/>
      <c r="G14" s="80"/>
      <c r="H14" s="80"/>
      <c r="I14" s="80"/>
      <c r="J14" s="80"/>
      <c r="K14" s="80"/>
      <c r="L14" s="80"/>
      <c r="M14" s="80"/>
      <c r="N14" s="80"/>
      <c r="O14" s="80"/>
    </row>
    <row r="15" spans="1:15" ht="12.75" customHeight="1">
      <c r="A15" s="80"/>
      <c r="B15" s="80"/>
      <c r="C15" s="80"/>
      <c r="D15" s="56" t="s">
        <v>58</v>
      </c>
      <c r="E15" s="56" t="s">
        <v>59</v>
      </c>
      <c r="F15" s="56" t="s">
        <v>60</v>
      </c>
      <c r="G15" s="56" t="s">
        <v>61</v>
      </c>
      <c r="H15" s="56" t="s">
        <v>62</v>
      </c>
      <c r="I15" s="56" t="s">
        <v>63</v>
      </c>
      <c r="J15" s="56" t="s">
        <v>64</v>
      </c>
      <c r="K15" s="56" t="s">
        <v>65</v>
      </c>
      <c r="L15" s="56" t="s">
        <v>66</v>
      </c>
      <c r="M15" s="56" t="s">
        <v>67</v>
      </c>
      <c r="N15" s="56" t="s">
        <v>68</v>
      </c>
      <c r="O15" s="56" t="s">
        <v>69</v>
      </c>
    </row>
    <row r="16" spans="1:15" ht="12.75" customHeight="1">
      <c r="A16" s="26" t="s">
        <v>46</v>
      </c>
      <c r="B16" s="22" t="s">
        <v>50</v>
      </c>
      <c r="C16" s="21" t="s">
        <v>52</v>
      </c>
      <c r="D16" s="49">
        <f>'[3]12.12.2017'!D$285</f>
        <v>652.06728424490768</v>
      </c>
      <c r="E16" s="49">
        <f>'[3]12.12.2017'!E$285</f>
        <v>652.06728424490768</v>
      </c>
      <c r="F16" s="49">
        <f>'[3]12.12.2017'!F$285</f>
        <v>652.06728424490768</v>
      </c>
      <c r="G16" s="49">
        <f>'[3]12.12.2017'!G$285</f>
        <v>652.06728424490768</v>
      </c>
      <c r="H16" s="49">
        <f>'[3]12.12.2017'!H$285</f>
        <v>652.06728424490768</v>
      </c>
      <c r="I16" s="49">
        <f>'[3]12.12.2017'!I$285</f>
        <v>652.06728424490768</v>
      </c>
      <c r="J16" s="49">
        <f>'[3]12.12.2017'!J$285</f>
        <v>674.11977167915768</v>
      </c>
      <c r="K16" s="49">
        <f>'[3]12.12.2017'!K$285</f>
        <v>674.11977167915768</v>
      </c>
      <c r="L16" s="49">
        <f>'[3]12.12.2017'!L$285</f>
        <v>674.11977167915768</v>
      </c>
      <c r="M16" s="49">
        <f>'[3]12.12.2017'!M$285</f>
        <v>674.11977167915768</v>
      </c>
      <c r="N16" s="49">
        <f>'[3]12.12.2017'!N$285</f>
        <v>674.11977167915768</v>
      </c>
      <c r="O16" s="49">
        <f>'[3]12.12.2017'!O$285</f>
        <v>674.11977167915768</v>
      </c>
    </row>
    <row r="17" spans="1:15" ht="12.75" customHeight="1">
      <c r="A17" s="26"/>
      <c r="B17" s="23" t="s">
        <v>53</v>
      </c>
      <c r="C17" s="21" t="s">
        <v>52</v>
      </c>
      <c r="D17" s="39" t="s">
        <v>71</v>
      </c>
      <c r="E17" s="39" t="s">
        <v>71</v>
      </c>
      <c r="F17" s="39" t="s">
        <v>71</v>
      </c>
      <c r="G17" s="39" t="s">
        <v>71</v>
      </c>
      <c r="H17" s="39" t="s">
        <v>71</v>
      </c>
      <c r="I17" s="39" t="s">
        <v>71</v>
      </c>
      <c r="J17" s="39" t="s">
        <v>71</v>
      </c>
      <c r="K17" s="39" t="s">
        <v>71</v>
      </c>
      <c r="L17" s="39" t="s">
        <v>71</v>
      </c>
      <c r="M17" s="39" t="s">
        <v>71</v>
      </c>
      <c r="N17" s="39" t="s">
        <v>71</v>
      </c>
      <c r="O17" s="39" t="s">
        <v>71</v>
      </c>
    </row>
    <row r="18" spans="1:15" ht="12.75" customHeight="1">
      <c r="A18" s="32"/>
      <c r="B18" s="33"/>
      <c r="C18" s="34"/>
      <c r="D18" s="35"/>
      <c r="E18" s="35"/>
      <c r="F18" s="35"/>
      <c r="G18" s="35"/>
      <c r="H18" s="35"/>
      <c r="I18" s="35"/>
    </row>
    <row r="19" spans="1:15" ht="12.75" customHeight="1">
      <c r="A19" s="78" t="s">
        <v>48</v>
      </c>
      <c r="B19" s="79"/>
      <c r="C19" s="79"/>
      <c r="D19" s="79"/>
      <c r="E19" s="79"/>
      <c r="F19" s="79"/>
      <c r="G19" s="79"/>
      <c r="H19" s="79"/>
      <c r="I19" s="79"/>
      <c r="J19" s="79"/>
      <c r="K19" s="79"/>
      <c r="L19" s="79"/>
      <c r="M19" s="79"/>
      <c r="N19" s="79"/>
      <c r="O19" s="79"/>
    </row>
    <row r="20" spans="1:15" ht="12.75" customHeight="1">
      <c r="A20" s="80" t="s">
        <v>44</v>
      </c>
      <c r="B20" s="80" t="s">
        <v>7</v>
      </c>
      <c r="C20" s="80" t="s">
        <v>49</v>
      </c>
      <c r="D20" s="80">
        <v>2019</v>
      </c>
      <c r="E20" s="80"/>
      <c r="F20" s="80"/>
      <c r="G20" s="80"/>
      <c r="H20" s="80"/>
      <c r="I20" s="80"/>
      <c r="J20" s="80"/>
      <c r="K20" s="80"/>
      <c r="L20" s="80"/>
      <c r="M20" s="80"/>
      <c r="N20" s="80"/>
      <c r="O20" s="80"/>
    </row>
    <row r="21" spans="1:15" ht="12.75" customHeight="1">
      <c r="A21" s="80"/>
      <c r="B21" s="80"/>
      <c r="C21" s="80"/>
      <c r="D21" s="27" t="s">
        <v>58</v>
      </c>
      <c r="E21" s="27" t="s">
        <v>59</v>
      </c>
      <c r="F21" s="27" t="s">
        <v>60</v>
      </c>
      <c r="G21" s="27" t="s">
        <v>61</v>
      </c>
      <c r="H21" s="27" t="s">
        <v>62</v>
      </c>
      <c r="I21" s="27" t="s">
        <v>63</v>
      </c>
      <c r="J21" s="27" t="s">
        <v>64</v>
      </c>
      <c r="K21" s="27" t="s">
        <v>65</v>
      </c>
      <c r="L21" s="27" t="s">
        <v>66</v>
      </c>
      <c r="M21" s="27" t="s">
        <v>67</v>
      </c>
      <c r="N21" s="27" t="s">
        <v>68</v>
      </c>
      <c r="O21" s="27" t="s">
        <v>69</v>
      </c>
    </row>
    <row r="22" spans="1:15" ht="12.75" customHeight="1">
      <c r="A22" s="26" t="s">
        <v>47</v>
      </c>
      <c r="B22" s="22" t="s">
        <v>50</v>
      </c>
      <c r="C22" s="21" t="s">
        <v>52</v>
      </c>
      <c r="D22" s="49">
        <f>[17]Топливо!$R$200</f>
        <v>616.85921601126211</v>
      </c>
      <c r="E22" s="49">
        <f>[17]Топливо!$X$200</f>
        <v>619.04523327417985</v>
      </c>
      <c r="F22" s="49">
        <f>[17]Топливо!$AD$200</f>
        <v>612.25370719547891</v>
      </c>
      <c r="G22" s="49">
        <f>[17]Топливо!$AJ$200</f>
        <v>601.96404458182315</v>
      </c>
      <c r="H22" s="49">
        <f>[17]Топливо!$AP$200</f>
        <v>596.08654266362419</v>
      </c>
      <c r="I22" s="49">
        <f>[17]Топливо!$AV$200</f>
        <v>591.29930921928883</v>
      </c>
      <c r="J22" s="51">
        <f>[17]Топливо!$BB$200</f>
        <v>611.41454039880034</v>
      </c>
      <c r="K22" s="51">
        <f>[17]Топливо!$BH$200</f>
        <v>613.70512067103209</v>
      </c>
      <c r="L22" s="51">
        <f>[17]Топливо!$BN$200</f>
        <v>621.78830875204119</v>
      </c>
      <c r="M22" s="51">
        <f>[17]Топливо!$BT$200</f>
        <v>625.85279251048223</v>
      </c>
      <c r="N22" s="51">
        <f>[17]Топливо!$BZ$200</f>
        <v>625.81838845738821</v>
      </c>
      <c r="O22" s="51">
        <f>[17]Топливо!$CF$200</f>
        <v>633.23416914069958</v>
      </c>
    </row>
    <row r="23" spans="1:15">
      <c r="A23" s="26"/>
      <c r="B23" s="23" t="s">
        <v>76</v>
      </c>
      <c r="C23" s="21" t="s">
        <v>52</v>
      </c>
      <c r="D23" s="49">
        <f>[17]Топливо!$R$170</f>
        <v>575.45627664603933</v>
      </c>
      <c r="E23" s="49">
        <f>[17]Топливо!$X$170</f>
        <v>577.49928343381293</v>
      </c>
      <c r="F23" s="49">
        <f>[17]Топливо!$AD$170</f>
        <v>571.15206279951303</v>
      </c>
      <c r="G23" s="49">
        <f>[17]Топливо!$AJ$170</f>
        <v>561.53555568394688</v>
      </c>
      <c r="H23" s="49">
        <f>[17]Топливо!$AP$170</f>
        <v>556.04256323703191</v>
      </c>
      <c r="I23" s="49">
        <f>[17]Топливо!$AV$170</f>
        <v>551.56851328905498</v>
      </c>
      <c r="J23" s="51">
        <f>[17]Топливо!$BB$170</f>
        <v>570.32573869046757</v>
      </c>
      <c r="K23" s="51">
        <f>[17]Топливо!$BH$170</f>
        <v>572.46646791685237</v>
      </c>
      <c r="L23" s="51">
        <f>[17]Топливо!$BN$170</f>
        <v>580.02084930097294</v>
      </c>
      <c r="M23" s="51">
        <f>[17]Топливо!$BT$170</f>
        <v>583.81943225278701</v>
      </c>
      <c r="N23" s="51">
        <f>[17]Топливо!$BZ$170</f>
        <v>583.78727893213841</v>
      </c>
      <c r="O23" s="51">
        <f>[17]Топливо!$CF$170</f>
        <v>590.71791508476588</v>
      </c>
    </row>
    <row r="24" spans="1:15">
      <c r="A24" s="32"/>
      <c r="B24" s="33"/>
      <c r="C24" s="34"/>
      <c r="D24" s="35"/>
      <c r="E24" s="35"/>
      <c r="F24" s="35"/>
      <c r="G24" s="35"/>
      <c r="H24" s="36"/>
      <c r="I24" s="36"/>
      <c r="J24" s="37"/>
      <c r="K24" s="37"/>
      <c r="L24" s="37"/>
      <c r="M24" s="37"/>
      <c r="N24" s="37"/>
      <c r="O24" s="37"/>
    </row>
    <row r="25" spans="1:15">
      <c r="A25" s="82" t="s">
        <v>51</v>
      </c>
      <c r="B25" s="82"/>
      <c r="C25" s="82"/>
      <c r="D25" s="82"/>
      <c r="E25" s="82"/>
      <c r="F25" s="82"/>
      <c r="G25" s="82"/>
      <c r="H25" s="82"/>
      <c r="I25" s="82"/>
      <c r="J25" s="82"/>
      <c r="K25" s="82"/>
      <c r="L25" s="82"/>
      <c r="M25" s="82"/>
      <c r="N25" s="82"/>
      <c r="O25" s="82"/>
    </row>
    <row r="26" spans="1:15">
      <c r="A26" s="82" t="s">
        <v>80</v>
      </c>
      <c r="B26" s="82"/>
      <c r="C26" s="82"/>
      <c r="D26" s="82"/>
      <c r="E26" s="82"/>
      <c r="F26" s="82"/>
      <c r="G26" s="82"/>
      <c r="H26" s="82"/>
      <c r="I26" s="82"/>
      <c r="J26" s="82"/>
      <c r="K26" s="82"/>
      <c r="L26" s="82"/>
      <c r="M26" s="82"/>
      <c r="N26" s="82"/>
      <c r="O26" s="82"/>
    </row>
    <row r="27" spans="1:15" ht="39" customHeight="1">
      <c r="A27" s="81" t="s">
        <v>81</v>
      </c>
      <c r="B27" s="81"/>
      <c r="C27" s="81"/>
      <c r="D27" s="81"/>
      <c r="E27" s="81"/>
      <c r="F27" s="81"/>
      <c r="G27" s="81"/>
      <c r="H27" s="81"/>
      <c r="I27" s="81"/>
      <c r="J27" s="81"/>
      <c r="K27" s="81"/>
      <c r="L27" s="81"/>
      <c r="M27" s="81"/>
      <c r="N27" s="81"/>
      <c r="O27" s="81"/>
    </row>
  </sheetData>
  <mergeCells count="20">
    <mergeCell ref="A27:O27"/>
    <mergeCell ref="A7:O7"/>
    <mergeCell ref="A4:O4"/>
    <mergeCell ref="A5:O5"/>
    <mergeCell ref="A19:O19"/>
    <mergeCell ref="A20:A21"/>
    <mergeCell ref="B20:B21"/>
    <mergeCell ref="C20:C21"/>
    <mergeCell ref="D20:O20"/>
    <mergeCell ref="A13:O13"/>
    <mergeCell ref="A14:A15"/>
    <mergeCell ref="B14:B15"/>
    <mergeCell ref="C14:C15"/>
    <mergeCell ref="D14:O14"/>
    <mergeCell ref="D8:O8"/>
    <mergeCell ref="A8:A9"/>
    <mergeCell ref="B8:B9"/>
    <mergeCell ref="C8:C9"/>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FFCC"/>
    <pageSetUpPr fitToPage="1"/>
  </sheetPr>
  <dimension ref="A1:O27"/>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55</v>
      </c>
    </row>
    <row r="2" spans="1:15">
      <c r="F2" s="19"/>
      <c r="O2" s="18" t="s">
        <v>34</v>
      </c>
    </row>
    <row r="3" spans="1:15">
      <c r="F3" s="19"/>
    </row>
    <row r="4" spans="1:15" ht="12.75" customHeight="1">
      <c r="A4" s="66" t="s">
        <v>17</v>
      </c>
      <c r="B4" s="66"/>
      <c r="C4" s="66"/>
      <c r="D4" s="66"/>
      <c r="E4" s="66"/>
      <c r="F4" s="66"/>
      <c r="G4" s="66"/>
      <c r="H4" s="66"/>
      <c r="I4" s="66"/>
      <c r="J4" s="66"/>
      <c r="K4" s="66"/>
      <c r="L4" s="66"/>
      <c r="M4" s="66"/>
      <c r="N4" s="66"/>
      <c r="O4" s="66"/>
    </row>
    <row r="5" spans="1:15" ht="12.75" customHeight="1">
      <c r="A5" s="66" t="str">
        <f>Титульный!$C$23</f>
        <v>Няганская ГРЭС (БЛ 2) ДПМ</v>
      </c>
      <c r="B5" s="66"/>
      <c r="C5" s="66"/>
      <c r="D5" s="66"/>
      <c r="E5" s="66"/>
      <c r="F5" s="66"/>
      <c r="G5" s="66"/>
      <c r="H5" s="66"/>
      <c r="I5" s="66"/>
      <c r="J5" s="66"/>
      <c r="K5" s="66"/>
      <c r="L5" s="66"/>
      <c r="M5" s="66"/>
      <c r="N5" s="66"/>
      <c r="O5" s="66"/>
    </row>
    <row r="7" spans="1:15" ht="12.75" customHeight="1">
      <c r="A7" s="78" t="s">
        <v>54</v>
      </c>
      <c r="B7" s="79"/>
      <c r="C7" s="79"/>
      <c r="D7" s="79"/>
      <c r="E7" s="79"/>
      <c r="F7" s="79"/>
      <c r="G7" s="79"/>
      <c r="H7" s="79"/>
      <c r="I7" s="79"/>
      <c r="J7" s="79"/>
      <c r="K7" s="79"/>
      <c r="L7" s="79"/>
      <c r="M7" s="79"/>
      <c r="N7" s="79"/>
      <c r="O7" s="79"/>
    </row>
    <row r="8" spans="1:15" s="1" customFormat="1" ht="12.75" customHeight="1">
      <c r="A8" s="80" t="s">
        <v>44</v>
      </c>
      <c r="B8" s="80" t="s">
        <v>7</v>
      </c>
      <c r="C8" s="80" t="s">
        <v>49</v>
      </c>
      <c r="D8" s="80">
        <v>2017</v>
      </c>
      <c r="E8" s="80"/>
      <c r="F8" s="80"/>
      <c r="G8" s="80"/>
      <c r="H8" s="80"/>
      <c r="I8" s="80"/>
      <c r="J8" s="80"/>
      <c r="K8" s="80"/>
      <c r="L8" s="80"/>
      <c r="M8" s="80"/>
      <c r="N8" s="80"/>
      <c r="O8" s="80"/>
    </row>
    <row r="9" spans="1:15" s="1" customFormat="1">
      <c r="A9" s="80"/>
      <c r="B9" s="80"/>
      <c r="C9" s="80"/>
      <c r="D9" s="40" t="s">
        <v>58</v>
      </c>
      <c r="E9" s="40" t="s">
        <v>59</v>
      </c>
      <c r="F9" s="40" t="s">
        <v>60</v>
      </c>
      <c r="G9" s="40" t="s">
        <v>61</v>
      </c>
      <c r="H9" s="40" t="s">
        <v>62</v>
      </c>
      <c r="I9" s="40" t="s">
        <v>63</v>
      </c>
      <c r="J9" s="40" t="s">
        <v>64</v>
      </c>
      <c r="K9" s="40" t="s">
        <v>65</v>
      </c>
      <c r="L9" s="40" t="s">
        <v>66</v>
      </c>
      <c r="M9" s="40" t="s">
        <v>67</v>
      </c>
      <c r="N9" s="40" t="s">
        <v>68</v>
      </c>
      <c r="O9" s="40" t="s">
        <v>69</v>
      </c>
    </row>
    <row r="10" spans="1:15" ht="12.75" customHeight="1">
      <c r="A10" s="24" t="s">
        <v>45</v>
      </c>
      <c r="B10" s="22" t="s">
        <v>50</v>
      </c>
      <c r="C10" s="21" t="s">
        <v>52</v>
      </c>
      <c r="D10" s="49">
        <f>'[2]Рег уровни 2017'!D300</f>
        <v>604.09568898692032</v>
      </c>
      <c r="E10" s="49">
        <f>'[2]Рег уровни 2017'!E300</f>
        <v>604.09568898692032</v>
      </c>
      <c r="F10" s="49">
        <f>'[2]Рег уровни 2017'!F300</f>
        <v>604.09568898692032</v>
      </c>
      <c r="G10" s="49">
        <f>'[2]Рег уровни 2017'!G300</f>
        <v>604.09568898692032</v>
      </c>
      <c r="H10" s="49">
        <f>'[2]Рег уровни 2017'!H300</f>
        <v>604.09568898692032</v>
      </c>
      <c r="I10" s="49">
        <f>'[2]Рег уровни 2017'!I300</f>
        <v>604.09568898692032</v>
      </c>
      <c r="J10" s="50">
        <f>'[2]Рег уровни 2017'!J300</f>
        <v>624.13228580950761</v>
      </c>
      <c r="K10" s="50">
        <f>'[2]Рег уровни 2017'!K300</f>
        <v>624.13228580950761</v>
      </c>
      <c r="L10" s="50">
        <f>'[2]Рег уровни 2017'!L300</f>
        <v>623.55646901676846</v>
      </c>
      <c r="M10" s="50">
        <f>'[2]Рег уровни 2017'!M300</f>
        <v>622.08595910968654</v>
      </c>
      <c r="N10" s="50">
        <f>'[2]Рег уровни 2017'!N300</f>
        <v>622.17593374334092</v>
      </c>
      <c r="O10" s="50">
        <f>'[2]Рег уровни 2017'!O300</f>
        <v>617.33741889210967</v>
      </c>
    </row>
    <row r="11" spans="1:15" ht="12.75" customHeight="1">
      <c r="A11" s="24"/>
      <c r="B11" s="23" t="s">
        <v>53</v>
      </c>
      <c r="C11" s="21" t="s">
        <v>52</v>
      </c>
      <c r="D11" s="39" t="s">
        <v>71</v>
      </c>
      <c r="E11" s="39" t="s">
        <v>71</v>
      </c>
      <c r="F11" s="39" t="s">
        <v>71</v>
      </c>
      <c r="G11" s="39" t="s">
        <v>71</v>
      </c>
      <c r="H11" s="39" t="s">
        <v>71</v>
      </c>
      <c r="I11" s="39" t="s">
        <v>71</v>
      </c>
      <c r="J11" s="39" t="s">
        <v>71</v>
      </c>
      <c r="K11" s="39" t="s">
        <v>71</v>
      </c>
      <c r="L11" s="39" t="s">
        <v>71</v>
      </c>
      <c r="M11" s="39" t="s">
        <v>71</v>
      </c>
      <c r="N11" s="39" t="s">
        <v>71</v>
      </c>
      <c r="O11" s="39" t="s">
        <v>71</v>
      </c>
    </row>
    <row r="12" spans="1:15" ht="12.75" customHeight="1">
      <c r="A12" s="32"/>
      <c r="B12" s="33"/>
      <c r="C12" s="34"/>
      <c r="D12" s="35"/>
      <c r="E12" s="35"/>
      <c r="F12" s="35"/>
      <c r="G12" s="35"/>
      <c r="H12" s="36"/>
      <c r="I12" s="36"/>
      <c r="J12" s="37"/>
      <c r="K12" s="37"/>
      <c r="L12" s="37"/>
      <c r="M12" s="37"/>
      <c r="N12" s="37"/>
      <c r="O12" s="37"/>
    </row>
    <row r="13" spans="1:15" ht="12.75" customHeight="1">
      <c r="A13" s="78" t="s">
        <v>70</v>
      </c>
      <c r="B13" s="79"/>
      <c r="C13" s="79"/>
      <c r="D13" s="79"/>
      <c r="E13" s="79"/>
      <c r="F13" s="79"/>
      <c r="G13" s="79"/>
      <c r="H13" s="79"/>
      <c r="I13" s="79"/>
      <c r="J13" s="79"/>
      <c r="K13" s="79"/>
      <c r="L13" s="79"/>
      <c r="M13" s="79"/>
      <c r="N13" s="79"/>
      <c r="O13" s="79"/>
    </row>
    <row r="14" spans="1:15" ht="12.75" customHeight="1">
      <c r="A14" s="80" t="s">
        <v>44</v>
      </c>
      <c r="B14" s="80" t="s">
        <v>7</v>
      </c>
      <c r="C14" s="80" t="s">
        <v>49</v>
      </c>
      <c r="D14" s="80">
        <v>2018</v>
      </c>
      <c r="E14" s="80"/>
      <c r="F14" s="80"/>
      <c r="G14" s="80"/>
      <c r="H14" s="80"/>
      <c r="I14" s="80"/>
      <c r="J14" s="80"/>
      <c r="K14" s="80"/>
      <c r="L14" s="80"/>
      <c r="M14" s="80"/>
      <c r="N14" s="80"/>
      <c r="O14" s="80"/>
    </row>
    <row r="15" spans="1:15" ht="12.75" customHeight="1">
      <c r="A15" s="80"/>
      <c r="B15" s="80"/>
      <c r="C15" s="80"/>
      <c r="D15" s="56" t="s">
        <v>58</v>
      </c>
      <c r="E15" s="56" t="s">
        <v>59</v>
      </c>
      <c r="F15" s="56" t="s">
        <v>60</v>
      </c>
      <c r="G15" s="56" t="s">
        <v>61</v>
      </c>
      <c r="H15" s="56" t="s">
        <v>62</v>
      </c>
      <c r="I15" s="56" t="s">
        <v>63</v>
      </c>
      <c r="J15" s="56" t="s">
        <v>64</v>
      </c>
      <c r="K15" s="56" t="s">
        <v>65</v>
      </c>
      <c r="L15" s="56" t="s">
        <v>66</v>
      </c>
      <c r="M15" s="56" t="s">
        <v>67</v>
      </c>
      <c r="N15" s="56" t="s">
        <v>68</v>
      </c>
      <c r="O15" s="56" t="s">
        <v>69</v>
      </c>
    </row>
    <row r="16" spans="1:15" ht="12.75" customHeight="1">
      <c r="A16" s="26" t="s">
        <v>46</v>
      </c>
      <c r="B16" s="22" t="s">
        <v>50</v>
      </c>
      <c r="C16" s="21" t="s">
        <v>52</v>
      </c>
      <c r="D16" s="49">
        <f>'[3]12.12.2017'!D$286</f>
        <v>617.33741889210967</v>
      </c>
      <c r="E16" s="49">
        <f>'[3]12.12.2017'!E$286</f>
        <v>617.33741889210967</v>
      </c>
      <c r="F16" s="49">
        <f>'[3]12.12.2017'!F$286</f>
        <v>617.33741889210967</v>
      </c>
      <c r="G16" s="49">
        <f>'[3]12.12.2017'!G$286</f>
        <v>617.33741889210967</v>
      </c>
      <c r="H16" s="49">
        <f>'[3]12.12.2017'!H$286</f>
        <v>617.33741889210967</v>
      </c>
      <c r="I16" s="49">
        <f>'[3]12.12.2017'!I$286</f>
        <v>617.33741889210967</v>
      </c>
      <c r="J16" s="49">
        <f>'[3]12.12.2017'!J$286</f>
        <v>645.14027019054117</v>
      </c>
      <c r="K16" s="49">
        <f>'[3]12.12.2017'!K$286</f>
        <v>645.14027019054117</v>
      </c>
      <c r="L16" s="49">
        <f>'[3]12.12.2017'!L$286</f>
        <v>644.54507168904695</v>
      </c>
      <c r="M16" s="49">
        <f>'[3]12.12.2017'!M$286</f>
        <v>643.02506514501397</v>
      </c>
      <c r="N16" s="49">
        <f>'[3]12.12.2017'!N$286</f>
        <v>643.11806828038425</v>
      </c>
      <c r="O16" s="49">
        <f>'[3]12.12.2017'!O$286</f>
        <v>638.1166914097812</v>
      </c>
    </row>
    <row r="17" spans="1:15" ht="12.75" customHeight="1">
      <c r="A17" s="26"/>
      <c r="B17" s="23" t="s">
        <v>53</v>
      </c>
      <c r="C17" s="21" t="s">
        <v>52</v>
      </c>
      <c r="D17" s="39" t="s">
        <v>71</v>
      </c>
      <c r="E17" s="39" t="s">
        <v>71</v>
      </c>
      <c r="F17" s="39" t="s">
        <v>71</v>
      </c>
      <c r="G17" s="39" t="s">
        <v>71</v>
      </c>
      <c r="H17" s="39" t="s">
        <v>71</v>
      </c>
      <c r="I17" s="39" t="s">
        <v>71</v>
      </c>
      <c r="J17" s="39" t="s">
        <v>71</v>
      </c>
      <c r="K17" s="39" t="s">
        <v>71</v>
      </c>
      <c r="L17" s="39" t="s">
        <v>71</v>
      </c>
      <c r="M17" s="39" t="s">
        <v>71</v>
      </c>
      <c r="N17" s="39" t="s">
        <v>71</v>
      </c>
      <c r="O17" s="39" t="s">
        <v>71</v>
      </c>
    </row>
    <row r="18" spans="1:15" ht="12.75" customHeight="1">
      <c r="A18" s="32"/>
      <c r="B18" s="33"/>
      <c r="C18" s="34"/>
      <c r="D18" s="35"/>
      <c r="E18" s="35"/>
      <c r="F18" s="35"/>
      <c r="G18" s="35"/>
      <c r="H18" s="35"/>
      <c r="I18" s="35"/>
    </row>
    <row r="19" spans="1:15" ht="12.75" customHeight="1">
      <c r="A19" s="78" t="s">
        <v>48</v>
      </c>
      <c r="B19" s="79"/>
      <c r="C19" s="79"/>
      <c r="D19" s="79"/>
      <c r="E19" s="79"/>
      <c r="F19" s="79"/>
      <c r="G19" s="79"/>
      <c r="H19" s="79"/>
      <c r="I19" s="79"/>
      <c r="J19" s="79"/>
      <c r="K19" s="79"/>
      <c r="L19" s="79"/>
      <c r="M19" s="79"/>
      <c r="N19" s="79"/>
      <c r="O19" s="79"/>
    </row>
    <row r="20" spans="1:15" ht="12.75" customHeight="1">
      <c r="A20" s="80" t="s">
        <v>44</v>
      </c>
      <c r="B20" s="80" t="s">
        <v>7</v>
      </c>
      <c r="C20" s="80" t="s">
        <v>49</v>
      </c>
      <c r="D20" s="80">
        <v>2019</v>
      </c>
      <c r="E20" s="80"/>
      <c r="F20" s="80"/>
      <c r="G20" s="80"/>
      <c r="H20" s="80"/>
      <c r="I20" s="80"/>
      <c r="J20" s="80"/>
      <c r="K20" s="80"/>
      <c r="L20" s="80"/>
      <c r="M20" s="80"/>
      <c r="N20" s="80"/>
      <c r="O20" s="80"/>
    </row>
    <row r="21" spans="1:15" ht="12.75" customHeight="1">
      <c r="A21" s="80"/>
      <c r="B21" s="80"/>
      <c r="C21" s="80"/>
      <c r="D21" s="27" t="s">
        <v>58</v>
      </c>
      <c r="E21" s="27" t="s">
        <v>59</v>
      </c>
      <c r="F21" s="27" t="s">
        <v>60</v>
      </c>
      <c r="G21" s="27" t="s">
        <v>61</v>
      </c>
      <c r="H21" s="27" t="s">
        <v>62</v>
      </c>
      <c r="I21" s="27" t="s">
        <v>63</v>
      </c>
      <c r="J21" s="27" t="s">
        <v>64</v>
      </c>
      <c r="K21" s="27" t="s">
        <v>65</v>
      </c>
      <c r="L21" s="27" t="s">
        <v>66</v>
      </c>
      <c r="M21" s="27" t="s">
        <v>67</v>
      </c>
      <c r="N21" s="27" t="s">
        <v>68</v>
      </c>
      <c r="O21" s="27" t="s">
        <v>69</v>
      </c>
    </row>
    <row r="22" spans="1:15" ht="12.75" customHeight="1">
      <c r="A22" s="26" t="s">
        <v>47</v>
      </c>
      <c r="B22" s="22" t="s">
        <v>50</v>
      </c>
      <c r="C22" s="21" t="s">
        <v>52</v>
      </c>
      <c r="D22" s="49">
        <f>[18]Топливо!$R$200</f>
        <v>616.10061870880327</v>
      </c>
      <c r="E22" s="49">
        <f>[18]Топливо!$X$200</f>
        <v>624.18380646863136</v>
      </c>
      <c r="F22" s="49">
        <f>[18]Топливо!$AD$200</f>
        <v>609.99259709979003</v>
      </c>
      <c r="G22" s="49">
        <f>[18]Топливо!$AJ$200</f>
        <v>607.24463261454196</v>
      </c>
      <c r="H22" s="49">
        <f>[18]Топливо!$AP$200</f>
        <v>601.31830068480213</v>
      </c>
      <c r="I22" s="49">
        <f>[18]Топливо!$AV$200</f>
        <v>594.88363108947021</v>
      </c>
      <c r="J22" s="51">
        <f>[18]Топливо!$BB$200</f>
        <v>611.62039739180591</v>
      </c>
      <c r="K22" s="51">
        <f>[18]Топливо!$BH$200</f>
        <v>612.43173472244325</v>
      </c>
      <c r="L22" s="51">
        <f>[18]Топливо!$BN$200</f>
        <v>624.01102507678672</v>
      </c>
      <c r="M22" s="51">
        <f>[18]Топливо!$BT$200</f>
        <v>629.46783497038336</v>
      </c>
      <c r="N22" s="51">
        <f>[18]Топливо!$BZ$200</f>
        <v>636.04201883873429</v>
      </c>
      <c r="O22" s="51">
        <f>[18]Топливо!$CF$200</f>
        <v>640.72094601245806</v>
      </c>
    </row>
    <row r="23" spans="1:15">
      <c r="A23" s="26"/>
      <c r="B23" s="23" t="s">
        <v>76</v>
      </c>
      <c r="C23" s="21" t="s">
        <v>52</v>
      </c>
      <c r="D23" s="49">
        <f>[18]Топливо!$R$170</f>
        <v>574.74730720448906</v>
      </c>
      <c r="E23" s="49">
        <f>[18]Топливо!$X$170</f>
        <v>582.30168828844046</v>
      </c>
      <c r="F23" s="49">
        <f>[18]Топливо!$AD$170</f>
        <v>569.03887579419631</v>
      </c>
      <c r="G23" s="49">
        <f>[18]Топливо!$AJ$170</f>
        <v>566.47068468648774</v>
      </c>
      <c r="H23" s="49">
        <f>[18]Топливо!$AP$170</f>
        <v>560.93205671476835</v>
      </c>
      <c r="I23" s="49">
        <f>[18]Топливо!$AV$170</f>
        <v>554.91834681258899</v>
      </c>
      <c r="J23" s="51">
        <f>[18]Топливо!$BB$170</f>
        <v>570.51812840355683</v>
      </c>
      <c r="K23" s="51">
        <f>[18]Топливо!$BH$170</f>
        <v>571.27638759106833</v>
      </c>
      <c r="L23" s="51">
        <f>[18]Топливо!$BN$170</f>
        <v>582.09815427737067</v>
      </c>
      <c r="M23" s="51">
        <f>[18]Топливо!$BT$170</f>
        <v>587.19797660783479</v>
      </c>
      <c r="N23" s="51">
        <f>[18]Топливо!$BZ$170</f>
        <v>593.34207368106001</v>
      </c>
      <c r="O23" s="51">
        <f>[18]Топливо!$CF$170</f>
        <v>597.71490281538127</v>
      </c>
    </row>
    <row r="24" spans="1:15">
      <c r="A24" s="32"/>
      <c r="B24" s="33"/>
      <c r="C24" s="34"/>
      <c r="D24" s="35"/>
      <c r="E24" s="35"/>
      <c r="F24" s="35"/>
      <c r="G24" s="35"/>
      <c r="H24" s="36"/>
      <c r="I24" s="36"/>
      <c r="J24" s="37"/>
      <c r="K24" s="37"/>
      <c r="L24" s="37"/>
      <c r="M24" s="37"/>
      <c r="N24" s="37"/>
      <c r="O24" s="37"/>
    </row>
    <row r="25" spans="1:15">
      <c r="A25" s="82" t="s">
        <v>51</v>
      </c>
      <c r="B25" s="82"/>
      <c r="C25" s="82"/>
      <c r="D25" s="82"/>
      <c r="E25" s="82"/>
      <c r="F25" s="82"/>
      <c r="G25" s="82"/>
      <c r="H25" s="82"/>
      <c r="I25" s="82"/>
      <c r="J25" s="82"/>
      <c r="K25" s="82"/>
      <c r="L25" s="82"/>
      <c r="M25" s="82"/>
      <c r="N25" s="82"/>
      <c r="O25" s="82"/>
    </row>
    <row r="26" spans="1:15">
      <c r="A26" s="82" t="s">
        <v>80</v>
      </c>
      <c r="B26" s="82"/>
      <c r="C26" s="82"/>
      <c r="D26" s="82"/>
      <c r="E26" s="82"/>
      <c r="F26" s="82"/>
      <c r="G26" s="82"/>
      <c r="H26" s="82"/>
      <c r="I26" s="82"/>
      <c r="J26" s="82"/>
      <c r="K26" s="82"/>
      <c r="L26" s="82"/>
      <c r="M26" s="82"/>
      <c r="N26" s="82"/>
      <c r="O26" s="82"/>
    </row>
    <row r="27" spans="1:15" ht="39" customHeight="1">
      <c r="A27" s="81" t="s">
        <v>81</v>
      </c>
      <c r="B27" s="81"/>
      <c r="C27" s="81"/>
      <c r="D27" s="81"/>
      <c r="E27" s="81"/>
      <c r="F27" s="81"/>
      <c r="G27" s="81"/>
      <c r="H27" s="81"/>
      <c r="I27" s="81"/>
      <c r="J27" s="81"/>
      <c r="K27" s="81"/>
      <c r="L27" s="81"/>
      <c r="M27" s="81"/>
      <c r="N27" s="81"/>
      <c r="O27" s="81"/>
    </row>
  </sheetData>
  <mergeCells count="20">
    <mergeCell ref="A8:A9"/>
    <mergeCell ref="B8:B9"/>
    <mergeCell ref="C8:C9"/>
    <mergeCell ref="D8:O8"/>
    <mergeCell ref="A4:O4"/>
    <mergeCell ref="A5:O5"/>
    <mergeCell ref="A7:O7"/>
    <mergeCell ref="A13:O13"/>
    <mergeCell ref="A14:A15"/>
    <mergeCell ref="B14:B15"/>
    <mergeCell ref="C14:C15"/>
    <mergeCell ref="D14:O14"/>
    <mergeCell ref="A27:O27"/>
    <mergeCell ref="A19:O19"/>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FFCC"/>
    <pageSetUpPr fitToPage="1"/>
  </sheetPr>
  <dimension ref="A1:O28"/>
  <sheetViews>
    <sheetView zoomScaleNormal="100" workbookViewId="0">
      <pane xSplit="3" ySplit="6" topLeftCell="D7" activePane="bottomRight" state="frozen"/>
      <selection activeCell="D16" sqref="D16:O16"/>
      <selection pane="topRight" activeCell="D16" sqref="D16:O16"/>
      <selection pane="bottomLeft" activeCell="D16" sqref="D16:O16"/>
      <selection pane="bottomRight"/>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55</v>
      </c>
    </row>
    <row r="2" spans="1:15">
      <c r="F2" s="19"/>
      <c r="O2" s="18" t="s">
        <v>34</v>
      </c>
    </row>
    <row r="3" spans="1:15">
      <c r="F3" s="19"/>
    </row>
    <row r="4" spans="1:15" ht="12.75" customHeight="1">
      <c r="A4" s="66" t="s">
        <v>17</v>
      </c>
      <c r="B4" s="66"/>
      <c r="C4" s="66"/>
      <c r="D4" s="66"/>
      <c r="E4" s="66"/>
      <c r="F4" s="66"/>
      <c r="G4" s="66"/>
      <c r="H4" s="66"/>
      <c r="I4" s="66"/>
      <c r="J4" s="66"/>
      <c r="K4" s="66"/>
      <c r="L4" s="66"/>
      <c r="M4" s="66"/>
      <c r="N4" s="66"/>
      <c r="O4" s="66"/>
    </row>
    <row r="5" spans="1:15" ht="12.75" customHeight="1">
      <c r="A5" s="66" t="str">
        <f>Титульный!$C$24</f>
        <v>Няганская ГРЭС (БЛ 3) ДПМ</v>
      </c>
      <c r="B5" s="66"/>
      <c r="C5" s="66"/>
      <c r="D5" s="66"/>
      <c r="E5" s="66"/>
      <c r="F5" s="66"/>
      <c r="G5" s="66"/>
      <c r="H5" s="66"/>
      <c r="I5" s="66"/>
      <c r="J5" s="66"/>
      <c r="K5" s="66"/>
      <c r="L5" s="66"/>
      <c r="M5" s="66"/>
      <c r="N5" s="66"/>
      <c r="O5" s="66"/>
    </row>
    <row r="7" spans="1:15" ht="12.75" customHeight="1">
      <c r="A7" s="78" t="s">
        <v>54</v>
      </c>
      <c r="B7" s="79"/>
      <c r="C7" s="79"/>
      <c r="D7" s="79"/>
      <c r="E7" s="79"/>
      <c r="F7" s="79"/>
      <c r="G7" s="79"/>
      <c r="H7" s="79"/>
      <c r="I7" s="79"/>
      <c r="J7" s="79"/>
      <c r="K7" s="79"/>
      <c r="L7" s="79"/>
      <c r="M7" s="79"/>
      <c r="N7" s="79"/>
      <c r="O7" s="79"/>
    </row>
    <row r="8" spans="1:15" s="1" customFormat="1" ht="12.75" customHeight="1">
      <c r="A8" s="80" t="s">
        <v>44</v>
      </c>
      <c r="B8" s="80" t="s">
        <v>7</v>
      </c>
      <c r="C8" s="80" t="s">
        <v>49</v>
      </c>
      <c r="D8" s="80">
        <v>2017</v>
      </c>
      <c r="E8" s="80"/>
      <c r="F8" s="80"/>
      <c r="G8" s="80"/>
      <c r="H8" s="80"/>
      <c r="I8" s="80"/>
      <c r="J8" s="80"/>
      <c r="K8" s="80"/>
      <c r="L8" s="80"/>
      <c r="M8" s="80"/>
      <c r="N8" s="80"/>
      <c r="O8" s="80"/>
    </row>
    <row r="9" spans="1:15" s="1" customFormat="1">
      <c r="A9" s="80"/>
      <c r="B9" s="80"/>
      <c r="C9" s="80"/>
      <c r="D9" s="40" t="s">
        <v>58</v>
      </c>
      <c r="E9" s="40" t="s">
        <v>59</v>
      </c>
      <c r="F9" s="40" t="s">
        <v>60</v>
      </c>
      <c r="G9" s="40" t="s">
        <v>61</v>
      </c>
      <c r="H9" s="40" t="s">
        <v>62</v>
      </c>
      <c r="I9" s="40" t="s">
        <v>63</v>
      </c>
      <c r="J9" s="40" t="s">
        <v>64</v>
      </c>
      <c r="K9" s="40" t="s">
        <v>65</v>
      </c>
      <c r="L9" s="40" t="s">
        <v>66</v>
      </c>
      <c r="M9" s="40" t="s">
        <v>67</v>
      </c>
      <c r="N9" s="40" t="s">
        <v>68</v>
      </c>
      <c r="O9" s="40" t="s">
        <v>69</v>
      </c>
    </row>
    <row r="10" spans="1:15" ht="12.75" customHeight="1">
      <c r="A10" s="24" t="s">
        <v>45</v>
      </c>
      <c r="B10" s="22" t="s">
        <v>50</v>
      </c>
      <c r="C10" s="21" t="s">
        <v>52</v>
      </c>
      <c r="D10" s="49">
        <f>'[2]Рег уровни 2017'!D301</f>
        <v>638.67698630959455</v>
      </c>
      <c r="E10" s="49">
        <f>'[2]Рег уровни 2017'!E301</f>
        <v>638.67698630959455</v>
      </c>
      <c r="F10" s="49">
        <f>'[2]Рег уровни 2017'!F301</f>
        <v>638.67698630959455</v>
      </c>
      <c r="G10" s="49">
        <f>'[2]Рег уровни 2017'!G301</f>
        <v>638.67698630959455</v>
      </c>
      <c r="H10" s="49">
        <f>'[2]Рег уровни 2017'!H301</f>
        <v>638.67698630959455</v>
      </c>
      <c r="I10" s="49">
        <f>'[2]Рег уровни 2017'!I301</f>
        <v>638.67698630959455</v>
      </c>
      <c r="J10" s="50">
        <f>'[2]Рег уровни 2017'!J301</f>
        <v>650.2870871730006</v>
      </c>
      <c r="K10" s="50">
        <f>'[2]Рег уровни 2017'!K301</f>
        <v>650.2870871730006</v>
      </c>
      <c r="L10" s="50">
        <f>'[2]Рег уровни 2017'!L301</f>
        <v>650.2870871730006</v>
      </c>
      <c r="M10" s="50">
        <f>'[2]Рег уровни 2017'!M301</f>
        <v>650.2870871730006</v>
      </c>
      <c r="N10" s="50">
        <f>'[2]Рег уровни 2017'!N301</f>
        <v>650.2870871730006</v>
      </c>
      <c r="O10" s="50">
        <f>'[2]Рег уровни 2017'!O301</f>
        <v>650.2870871730006</v>
      </c>
    </row>
    <row r="11" spans="1:15" ht="12.75" customHeight="1">
      <c r="A11" s="24"/>
      <c r="B11" s="23" t="s">
        <v>53</v>
      </c>
      <c r="C11" s="21" t="s">
        <v>52</v>
      </c>
      <c r="D11" s="39" t="s">
        <v>71</v>
      </c>
      <c r="E11" s="39" t="s">
        <v>71</v>
      </c>
      <c r="F11" s="39" t="s">
        <v>71</v>
      </c>
      <c r="G11" s="39" t="s">
        <v>71</v>
      </c>
      <c r="H11" s="39" t="s">
        <v>71</v>
      </c>
      <c r="I11" s="39" t="s">
        <v>71</v>
      </c>
      <c r="J11" s="39" t="s">
        <v>71</v>
      </c>
      <c r="K11" s="39" t="s">
        <v>71</v>
      </c>
      <c r="L11" s="39" t="s">
        <v>71</v>
      </c>
      <c r="M11" s="39" t="s">
        <v>71</v>
      </c>
      <c r="N11" s="39" t="s">
        <v>71</v>
      </c>
      <c r="O11" s="39" t="s">
        <v>71</v>
      </c>
    </row>
    <row r="12" spans="1:15" ht="12.75" customHeight="1">
      <c r="A12" s="32"/>
      <c r="B12" s="33"/>
      <c r="C12" s="34"/>
      <c r="D12" s="35"/>
      <c r="E12" s="35"/>
      <c r="F12" s="35"/>
      <c r="G12" s="35"/>
      <c r="H12" s="36"/>
      <c r="I12" s="36"/>
      <c r="J12" s="37"/>
      <c r="K12" s="37"/>
      <c r="L12" s="37"/>
      <c r="M12" s="37"/>
      <c r="N12" s="37"/>
      <c r="O12" s="37"/>
    </row>
    <row r="13" spans="1:15" ht="12.75" customHeight="1">
      <c r="A13" s="78" t="s">
        <v>70</v>
      </c>
      <c r="B13" s="79"/>
      <c r="C13" s="79"/>
      <c r="D13" s="79"/>
      <c r="E13" s="79"/>
      <c r="F13" s="79"/>
      <c r="G13" s="79"/>
      <c r="H13" s="79"/>
      <c r="I13" s="79"/>
      <c r="J13" s="79"/>
      <c r="K13" s="79"/>
      <c r="L13" s="79"/>
      <c r="M13" s="79"/>
      <c r="N13" s="79"/>
      <c r="O13" s="79"/>
    </row>
    <row r="14" spans="1:15" ht="12.75" customHeight="1">
      <c r="A14" s="80" t="s">
        <v>44</v>
      </c>
      <c r="B14" s="80" t="s">
        <v>7</v>
      </c>
      <c r="C14" s="80" t="s">
        <v>49</v>
      </c>
      <c r="D14" s="80">
        <v>2018</v>
      </c>
      <c r="E14" s="80"/>
      <c r="F14" s="80"/>
      <c r="G14" s="80"/>
      <c r="H14" s="80"/>
      <c r="I14" s="80"/>
      <c r="J14" s="80"/>
      <c r="K14" s="80"/>
      <c r="L14" s="80"/>
      <c r="M14" s="80"/>
      <c r="N14" s="80"/>
      <c r="O14" s="80"/>
    </row>
    <row r="15" spans="1:15" ht="12.75" customHeight="1">
      <c r="A15" s="80"/>
      <c r="B15" s="80"/>
      <c r="C15" s="80"/>
      <c r="D15" s="56" t="s">
        <v>58</v>
      </c>
      <c r="E15" s="56" t="s">
        <v>59</v>
      </c>
      <c r="F15" s="56" t="s">
        <v>60</v>
      </c>
      <c r="G15" s="56" t="s">
        <v>61</v>
      </c>
      <c r="H15" s="56" t="s">
        <v>62</v>
      </c>
      <c r="I15" s="56" t="s">
        <v>63</v>
      </c>
      <c r="J15" s="56" t="s">
        <v>64</v>
      </c>
      <c r="K15" s="56" t="s">
        <v>65</v>
      </c>
      <c r="L15" s="56" t="s">
        <v>66</v>
      </c>
      <c r="M15" s="56" t="s">
        <v>67</v>
      </c>
      <c r="N15" s="56" t="s">
        <v>68</v>
      </c>
      <c r="O15" s="56" t="s">
        <v>69</v>
      </c>
    </row>
    <row r="16" spans="1:15" ht="12.75" customHeight="1">
      <c r="A16" s="26" t="s">
        <v>46</v>
      </c>
      <c r="B16" s="22" t="s">
        <v>50</v>
      </c>
      <c r="C16" s="21" t="s">
        <v>52</v>
      </c>
      <c r="D16" s="49">
        <f>'[3]12.12.2017'!D$287</f>
        <v>650.2870871730006</v>
      </c>
      <c r="E16" s="49">
        <f>'[3]12.12.2017'!E$287</f>
        <v>650.2870871730006</v>
      </c>
      <c r="F16" s="49">
        <f>'[3]12.12.2017'!F$287</f>
        <v>650.2870871730006</v>
      </c>
      <c r="G16" s="49">
        <f>'[3]12.12.2017'!G$287</f>
        <v>650.2870871730006</v>
      </c>
      <c r="H16" s="49">
        <f>'[3]12.12.2017'!H$287</f>
        <v>650.2870871730006</v>
      </c>
      <c r="I16" s="49">
        <f>'[3]12.12.2017'!I$287</f>
        <v>650.2870871730006</v>
      </c>
      <c r="J16" s="49">
        <f>'[3]12.12.2017'!J$287</f>
        <v>672.11523088760464</v>
      </c>
      <c r="K16" s="49">
        <f>'[3]12.12.2017'!K$287</f>
        <v>672.11523088760464</v>
      </c>
      <c r="L16" s="49">
        <f>'[3]12.12.2017'!L$287</f>
        <v>672.11523088760464</v>
      </c>
      <c r="M16" s="49">
        <f>'[3]12.12.2017'!M$287</f>
        <v>672.11523088760464</v>
      </c>
      <c r="N16" s="49">
        <f>'[3]12.12.2017'!N$287</f>
        <v>672.11523088760464</v>
      </c>
      <c r="O16" s="49">
        <f>'[3]12.12.2017'!O$287</f>
        <v>672.11523088760464</v>
      </c>
    </row>
    <row r="17" spans="1:15" ht="12.75" customHeight="1">
      <c r="A17" s="26"/>
      <c r="B17" s="23" t="s">
        <v>53</v>
      </c>
      <c r="C17" s="21" t="s">
        <v>52</v>
      </c>
      <c r="D17" s="39" t="s">
        <v>71</v>
      </c>
      <c r="E17" s="39" t="s">
        <v>71</v>
      </c>
      <c r="F17" s="39" t="s">
        <v>71</v>
      </c>
      <c r="G17" s="39" t="s">
        <v>71</v>
      </c>
      <c r="H17" s="39" t="s">
        <v>71</v>
      </c>
      <c r="I17" s="39" t="s">
        <v>71</v>
      </c>
      <c r="J17" s="39" t="s">
        <v>71</v>
      </c>
      <c r="K17" s="39" t="s">
        <v>71</v>
      </c>
      <c r="L17" s="39" t="s">
        <v>71</v>
      </c>
      <c r="M17" s="39" t="s">
        <v>71</v>
      </c>
      <c r="N17" s="39" t="s">
        <v>71</v>
      </c>
      <c r="O17" s="39" t="s">
        <v>71</v>
      </c>
    </row>
    <row r="18" spans="1:15" ht="12.75" customHeight="1">
      <c r="A18" s="32"/>
      <c r="B18" s="33"/>
      <c r="C18" s="34"/>
      <c r="D18" s="35"/>
      <c r="E18" s="35"/>
      <c r="F18" s="35"/>
      <c r="G18" s="35"/>
      <c r="H18" s="35"/>
      <c r="I18" s="35"/>
    </row>
    <row r="19" spans="1:15" ht="12.75" customHeight="1">
      <c r="A19" s="78" t="s">
        <v>48</v>
      </c>
      <c r="B19" s="79"/>
      <c r="C19" s="79"/>
      <c r="D19" s="79"/>
      <c r="E19" s="79"/>
      <c r="F19" s="79"/>
      <c r="G19" s="79"/>
      <c r="H19" s="79"/>
      <c r="I19" s="79"/>
      <c r="J19" s="79"/>
      <c r="K19" s="79"/>
      <c r="L19" s="79"/>
      <c r="M19" s="79"/>
      <c r="N19" s="79"/>
      <c r="O19" s="79"/>
    </row>
    <row r="20" spans="1:15" ht="12.75" customHeight="1">
      <c r="A20" s="80" t="s">
        <v>44</v>
      </c>
      <c r="B20" s="80" t="s">
        <v>7</v>
      </c>
      <c r="C20" s="80" t="s">
        <v>49</v>
      </c>
      <c r="D20" s="80">
        <v>2019</v>
      </c>
      <c r="E20" s="80"/>
      <c r="F20" s="80"/>
      <c r="G20" s="80"/>
      <c r="H20" s="80"/>
      <c r="I20" s="80"/>
      <c r="J20" s="80"/>
      <c r="K20" s="80"/>
      <c r="L20" s="80"/>
      <c r="M20" s="80"/>
      <c r="N20" s="80"/>
      <c r="O20" s="80"/>
    </row>
    <row r="21" spans="1:15" ht="12.75" customHeight="1">
      <c r="A21" s="80"/>
      <c r="B21" s="80"/>
      <c r="C21" s="80"/>
      <c r="D21" s="27" t="s">
        <v>58</v>
      </c>
      <c r="E21" s="27" t="s">
        <v>59</v>
      </c>
      <c r="F21" s="27" t="s">
        <v>60</v>
      </c>
      <c r="G21" s="27" t="s">
        <v>61</v>
      </c>
      <c r="H21" s="27" t="s">
        <v>62</v>
      </c>
      <c r="I21" s="27" t="s">
        <v>63</v>
      </c>
      <c r="J21" s="27" t="s">
        <v>64</v>
      </c>
      <c r="K21" s="27" t="s">
        <v>65</v>
      </c>
      <c r="L21" s="27" t="s">
        <v>66</v>
      </c>
      <c r="M21" s="27" t="s">
        <v>67</v>
      </c>
      <c r="N21" s="27" t="s">
        <v>68</v>
      </c>
      <c r="O21" s="27" t="s">
        <v>69</v>
      </c>
    </row>
    <row r="22" spans="1:15" ht="12.75" customHeight="1">
      <c r="A22" s="26" t="s">
        <v>47</v>
      </c>
      <c r="B22" s="22" t="s">
        <v>50</v>
      </c>
      <c r="C22" s="21" t="s">
        <v>52</v>
      </c>
      <c r="D22" s="49">
        <f>[19]Топливо!$R$200</f>
        <v>613.00720621494008</v>
      </c>
      <c r="E22" s="49">
        <f>[19]Топливо!$X$200</f>
        <v>610.45524046050832</v>
      </c>
      <c r="F22" s="49">
        <f>[19]Топливо!$AD$200</f>
        <v>607.27906744376207</v>
      </c>
      <c r="G22" s="49">
        <f>[19]Топливо!$AJ$200</f>
        <v>604.23985747793699</v>
      </c>
      <c r="H22" s="49">
        <f>[19]Топливо!$AP$200</f>
        <v>597.91507865262724</v>
      </c>
      <c r="I22" s="49">
        <f>[19]Топливо!$AV$200</f>
        <v>588.86980617509801</v>
      </c>
      <c r="J22" s="51">
        <f>[19]Топливо!$BB$200</f>
        <v>606.43639436701346</v>
      </c>
      <c r="K22" s="51">
        <f>[19]Топливо!$BH$200</f>
        <v>612.31586295030854</v>
      </c>
      <c r="L22" s="51">
        <f>[19]Топливо!$BN$200</f>
        <v>623.28547788854564</v>
      </c>
      <c r="M22" s="51">
        <f>[19]Топливо!$BT$200</f>
        <v>628.72475221352204</v>
      </c>
      <c r="N22" s="51">
        <f>[19]Топливо!$BZ$200</f>
        <v>635.84282574411338</v>
      </c>
      <c r="O22" s="51">
        <f>[19]Топливо!$CF$200</f>
        <v>640.61011248376485</v>
      </c>
    </row>
    <row r="23" spans="1:15">
      <c r="A23" s="26"/>
      <c r="B23" s="23" t="s">
        <v>76</v>
      </c>
      <c r="C23" s="21" t="s">
        <v>52</v>
      </c>
      <c r="D23" s="49">
        <f>[19]Топливо!$R$170</f>
        <v>571.85626749059816</v>
      </c>
      <c r="E23" s="49">
        <f>[19]Топливо!$X$170</f>
        <v>569.47125276683016</v>
      </c>
      <c r="F23" s="49">
        <f>[19]Топливо!$AD$170</f>
        <v>566.50286676987105</v>
      </c>
      <c r="G23" s="49">
        <f>[19]Топливо!$AJ$170</f>
        <v>563.66248362424017</v>
      </c>
      <c r="H23" s="49">
        <f>[19]Топливо!$AP$170</f>
        <v>557.75147537628709</v>
      </c>
      <c r="I23" s="49">
        <f>[19]Топливо!$AV$170</f>
        <v>549.29794969635327</v>
      </c>
      <c r="J23" s="51">
        <f>[19]Топливо!$BB$170</f>
        <v>565.6732657635639</v>
      </c>
      <c r="K23" s="51">
        <f>[19]Топливо!$BH$170</f>
        <v>571.16809621524158</v>
      </c>
      <c r="L23" s="51">
        <f>[19]Топливо!$BN$170</f>
        <v>581.42007279303323</v>
      </c>
      <c r="M23" s="51">
        <f>[19]Топливо!$BT$170</f>
        <v>586.50350674160927</v>
      </c>
      <c r="N23" s="51">
        <f>[19]Топливо!$BZ$170</f>
        <v>593.15591191038629</v>
      </c>
      <c r="O23" s="51">
        <f>[19]Топливо!$CF$170</f>
        <v>597.61132007828485</v>
      </c>
    </row>
    <row r="24" spans="1:15">
      <c r="A24" s="32"/>
      <c r="B24" s="33"/>
      <c r="C24" s="34"/>
      <c r="D24" s="35"/>
      <c r="E24" s="35"/>
      <c r="F24" s="35"/>
      <c r="G24" s="35"/>
      <c r="H24" s="36"/>
      <c r="I24" s="36"/>
      <c r="J24" s="37"/>
      <c r="K24" s="37"/>
      <c r="L24" s="37"/>
      <c r="M24" s="37"/>
      <c r="N24" s="37"/>
      <c r="O24" s="37"/>
    </row>
    <row r="25" spans="1:15">
      <c r="A25" s="82" t="s">
        <v>51</v>
      </c>
      <c r="B25" s="82"/>
      <c r="C25" s="82"/>
      <c r="D25" s="82"/>
      <c r="E25" s="82"/>
      <c r="F25" s="82"/>
      <c r="G25" s="82"/>
      <c r="H25" s="82"/>
      <c r="I25" s="82"/>
      <c r="J25" s="82"/>
      <c r="K25" s="82"/>
      <c r="L25" s="82"/>
      <c r="M25" s="82"/>
      <c r="N25" s="82"/>
      <c r="O25" s="82"/>
    </row>
    <row r="26" spans="1:15">
      <c r="A26" s="82" t="s">
        <v>80</v>
      </c>
      <c r="B26" s="82"/>
      <c r="C26" s="82"/>
      <c r="D26" s="82"/>
      <c r="E26" s="82"/>
      <c r="F26" s="82"/>
      <c r="G26" s="82"/>
      <c r="H26" s="82"/>
      <c r="I26" s="82"/>
      <c r="J26" s="82"/>
      <c r="K26" s="82"/>
      <c r="L26" s="82"/>
      <c r="M26" s="82"/>
      <c r="N26" s="82"/>
      <c r="O26" s="82"/>
    </row>
    <row r="27" spans="1:15" ht="39" customHeight="1">
      <c r="A27" s="81" t="s">
        <v>81</v>
      </c>
      <c r="B27" s="81"/>
      <c r="C27" s="81"/>
      <c r="D27" s="81"/>
      <c r="E27" s="81"/>
      <c r="F27" s="81"/>
      <c r="G27" s="81"/>
      <c r="H27" s="81"/>
      <c r="I27" s="81"/>
      <c r="J27" s="81"/>
      <c r="K27" s="81"/>
      <c r="L27" s="81"/>
      <c r="M27" s="81"/>
      <c r="N27" s="81"/>
      <c r="O27" s="81"/>
    </row>
    <row r="28" spans="1:15">
      <c r="N28" s="38"/>
    </row>
  </sheetData>
  <mergeCells count="20">
    <mergeCell ref="A8:A9"/>
    <mergeCell ref="B8:B9"/>
    <mergeCell ref="C8:C9"/>
    <mergeCell ref="D8:O8"/>
    <mergeCell ref="A4:O4"/>
    <mergeCell ref="A5:O5"/>
    <mergeCell ref="A7:O7"/>
    <mergeCell ref="A13:O13"/>
    <mergeCell ref="A14:A15"/>
    <mergeCell ref="B14:B15"/>
    <mergeCell ref="C14:C15"/>
    <mergeCell ref="D14:O14"/>
    <mergeCell ref="A27:O27"/>
    <mergeCell ref="A19:O19"/>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16</vt:i4>
      </vt:variant>
    </vt:vector>
  </HeadingPairs>
  <TitlesOfParts>
    <vt:vector size="35" baseType="lpstr">
      <vt:lpstr>Титульный</vt:lpstr>
      <vt:lpstr>Свод</vt:lpstr>
      <vt:lpstr>Информация об организации</vt:lpstr>
      <vt:lpstr>АТЭЦ ДМ_П5</vt:lpstr>
      <vt:lpstr>АТЭЦ НМ_П5</vt:lpstr>
      <vt:lpstr>ЧТЭЦ-1 ДМ_П5</vt:lpstr>
      <vt:lpstr>ЧТЭЦ-1 НМ_П5</vt:lpstr>
      <vt:lpstr>ЧТЭЦ-2_П5</vt:lpstr>
      <vt:lpstr>ЧТЭЦ-3 ДМ_П5</vt:lpstr>
      <vt:lpstr>ЧТЭЦ-3 НМ_П5</vt:lpstr>
      <vt:lpstr>ЧГРЭС Б1_П5</vt:lpstr>
      <vt:lpstr>ЧГРЭС Б2_П5</vt:lpstr>
      <vt:lpstr>ЧГРЭС Б3_П5</vt:lpstr>
      <vt:lpstr>ТТЭЦ-1 ДМ_П5</vt:lpstr>
      <vt:lpstr>ТТЭЦ-1 НМ_П5</vt:lpstr>
      <vt:lpstr>ТТЭЦ-2_П5</vt:lpstr>
      <vt:lpstr>НГРЭС Б1_П5</vt:lpstr>
      <vt:lpstr>НГРЭС Б2_П5</vt:lpstr>
      <vt:lpstr>НГРЭС Б3_П5</vt:lpstr>
      <vt:lpstr>'АТЭЦ ДМ_П5'!Область_печати</vt:lpstr>
      <vt:lpstr>'АТЭЦ НМ_П5'!Область_печати</vt:lpstr>
      <vt:lpstr>'НГРЭС Б1_П5'!Область_печати</vt:lpstr>
      <vt:lpstr>'НГРЭС Б2_П5'!Область_печати</vt:lpstr>
      <vt:lpstr>'НГРЭС Б3_П5'!Область_печати</vt:lpstr>
      <vt:lpstr>'ТТЭЦ-1 ДМ_П5'!Область_печати</vt:lpstr>
      <vt:lpstr>'ТТЭЦ-1 НМ_П5'!Область_печати</vt:lpstr>
      <vt:lpstr>'ТТЭЦ-2_П5'!Область_печати</vt:lpstr>
      <vt:lpstr>'ЧГРЭС Б1_П5'!Область_печати</vt:lpstr>
      <vt:lpstr>'ЧГРЭС Б2_П5'!Область_печати</vt:lpstr>
      <vt:lpstr>'ЧГРЭС Б3_П5'!Область_печати</vt:lpstr>
      <vt:lpstr>'ЧТЭЦ-1 ДМ_П5'!Область_печати</vt:lpstr>
      <vt:lpstr>'ЧТЭЦ-1 НМ_П5'!Область_печати</vt:lpstr>
      <vt:lpstr>'ЧТЭЦ-2_П5'!Область_печати</vt:lpstr>
      <vt:lpstr>'ЧТЭЦ-3 ДМ_П5'!Область_печати</vt:lpstr>
      <vt:lpstr>'ЧТЭЦ-3 НМ_П5'!Область_печати</vt:lpstr>
    </vt:vector>
  </TitlesOfParts>
  <Company>Fortum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Golovko Natalya</dc:creator>
  <cp:lastModifiedBy>Silaeva Alexandra O</cp:lastModifiedBy>
  <cp:lastPrinted>2015-08-31T09:46:36Z</cp:lastPrinted>
  <dcterms:created xsi:type="dcterms:W3CDTF">2013-08-21T10:15:04Z</dcterms:created>
  <dcterms:modified xsi:type="dcterms:W3CDTF">2018-09-13T13:44:25Z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c3b1a5-3e25-4525-b923-a0572e679d8b_Enabled">
    <vt:lpwstr>True</vt:lpwstr>
  </property>
  <property fmtid="{D5CDD505-2E9C-101B-9397-08002B2CF9AE}" pid="3" name="MSIP_Label_65c3b1a5-3e25-4525-b923-a0572e679d8b_SiteId">
    <vt:lpwstr>62a9c2c8-8b09-43be-a7fb-9a87875714a9</vt:lpwstr>
  </property>
  <property fmtid="{D5CDD505-2E9C-101B-9397-08002B2CF9AE}" pid="4" name="MSIP_Label_65c3b1a5-3e25-4525-b923-a0572e679d8b_Ref">
    <vt:lpwstr>https://api.informationprotection.azure.com/api/62a9c2c8-8b09-43be-a7fb-9a87875714a9</vt:lpwstr>
  </property>
  <property fmtid="{D5CDD505-2E9C-101B-9397-08002B2CF9AE}" pid="5" name="MSIP_Label_65c3b1a5-3e25-4525-b923-a0572e679d8b_Owner">
    <vt:lpwstr>Alexandra.O.Silaeva@fortum.com</vt:lpwstr>
  </property>
  <property fmtid="{D5CDD505-2E9C-101B-9397-08002B2CF9AE}" pid="6" name="MSIP_Label_65c3b1a5-3e25-4525-b923-a0572e679d8b_SetDate">
    <vt:lpwstr>2018-09-13T10:11:28.4025514+03:00</vt:lpwstr>
  </property>
  <property fmtid="{D5CDD505-2E9C-101B-9397-08002B2CF9AE}" pid="7" name="MSIP_Label_65c3b1a5-3e25-4525-b923-a0572e679d8b_Name">
    <vt:lpwstr>Internal</vt:lpwstr>
  </property>
  <property fmtid="{D5CDD505-2E9C-101B-9397-08002B2CF9AE}" pid="8" name="MSIP_Label_65c3b1a5-3e25-4525-b923-a0572e679d8b_Application">
    <vt:lpwstr>Microsoft Azure Information Protection</vt:lpwstr>
  </property>
  <property fmtid="{D5CDD505-2E9C-101B-9397-08002B2CF9AE}" pid="9" name="MSIP_Label_65c3b1a5-3e25-4525-b923-a0572e679d8b_Extended_MSFT_Method">
    <vt:lpwstr>Automatic</vt:lpwstr>
  </property>
  <property fmtid="{D5CDD505-2E9C-101B-9397-08002B2CF9AE}" pid="10" name="MSIP_Label_f45044c0-b6aa-4b2b-834d-65c9ef8bb134_Enabled">
    <vt:lpwstr>True</vt:lpwstr>
  </property>
  <property fmtid="{D5CDD505-2E9C-101B-9397-08002B2CF9AE}" pid="11" name="MSIP_Label_f45044c0-b6aa-4b2b-834d-65c9ef8bb134_SiteId">
    <vt:lpwstr>62a9c2c8-8b09-43be-a7fb-9a87875714a9</vt:lpwstr>
  </property>
  <property fmtid="{D5CDD505-2E9C-101B-9397-08002B2CF9AE}" pid="12" name="MSIP_Label_f45044c0-b6aa-4b2b-834d-65c9ef8bb134_Ref">
    <vt:lpwstr>https://api.informationprotection.azure.com/api/62a9c2c8-8b09-43be-a7fb-9a87875714a9</vt:lpwstr>
  </property>
  <property fmtid="{D5CDD505-2E9C-101B-9397-08002B2CF9AE}" pid="13" name="MSIP_Label_f45044c0-b6aa-4b2b-834d-65c9ef8bb134_Owner">
    <vt:lpwstr>Alexandra.O.Silaeva@fortum.com</vt:lpwstr>
  </property>
  <property fmtid="{D5CDD505-2E9C-101B-9397-08002B2CF9AE}" pid="14" name="MSIP_Label_f45044c0-b6aa-4b2b-834d-65c9ef8bb134_SetDate">
    <vt:lpwstr>2018-09-13T10:11:28.4035200+03:00</vt:lpwstr>
  </property>
  <property fmtid="{D5CDD505-2E9C-101B-9397-08002B2CF9AE}" pid="15" name="MSIP_Label_f45044c0-b6aa-4b2b-834d-65c9ef8bb134_Name">
    <vt:lpwstr>Hide Visual Label</vt:lpwstr>
  </property>
  <property fmtid="{D5CDD505-2E9C-101B-9397-08002B2CF9AE}" pid="16" name="MSIP_Label_f45044c0-b6aa-4b2b-834d-65c9ef8bb134_Application">
    <vt:lpwstr>Microsoft Azure Information Protection</vt:lpwstr>
  </property>
  <property fmtid="{D5CDD505-2E9C-101B-9397-08002B2CF9AE}" pid="17" name="MSIP_Label_f45044c0-b6aa-4b2b-834d-65c9ef8bb134_Extended_MSFT_Method">
    <vt:lpwstr>Automatic</vt:lpwstr>
  </property>
  <property fmtid="{D5CDD505-2E9C-101B-9397-08002B2CF9AE}" pid="18" name="MSIP_Label_f45044c0-b6aa-4b2b-834d-65c9ef8bb134_Parent">
    <vt:lpwstr>65c3b1a5-3e25-4525-b923-a0572e679d8b</vt:lpwstr>
  </property>
  <property fmtid="{D5CDD505-2E9C-101B-9397-08002B2CF9AE}" pid="19" name="Sensitivity">
    <vt:lpwstr>Internal Hide Visual Label</vt:lpwstr>
  </property>
</Properties>
</file>