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3\STAT\"/>
    </mc:Choice>
  </mc:AlternateContent>
  <bookViews>
    <workbookView xWindow="25080" yWindow="-120" windowWidth="25440" windowHeight="15990"/>
  </bookViews>
  <sheets>
    <sheet name="Титульный" sheetId="1" r:id="rId1"/>
    <sheet name="Свод" sheetId="2" r:id="rId2"/>
    <sheet name="Информация об организации" sheetId="3" r:id="rId3"/>
    <sheet name="ЧТЭЦ-1 ДМ_П5" sheetId="6" r:id="rId4"/>
    <sheet name="ЧТЭЦ-1 НМ_П5" sheetId="7" r:id="rId5"/>
    <sheet name="ЧТЭЦ-2_П5" sheetId="8" r:id="rId6"/>
    <sheet name="ЧТЭЦ-3 ДМ_П5" sheetId="9" r:id="rId7"/>
    <sheet name="ЧТЭЦ-3 НМ_П5" sheetId="10" r:id="rId8"/>
    <sheet name="ЧТЭЦ-4 Б1_П5" sheetId="11" r:id="rId9"/>
    <sheet name="ЧТЭЦ-4 Б2_П5" sheetId="12" r:id="rId10"/>
    <sheet name="ЧТЭЦ-4 Б3_П5" sheetId="13" r:id="rId11"/>
    <sheet name="ТТЭЦ-1 ДМ_П5" sheetId="14" r:id="rId12"/>
    <sheet name="ТТЭЦ-1 НМ_П5" sheetId="15" r:id="rId13"/>
    <sheet name="ТТЭЦ-2_П5" sheetId="16" r:id="rId14"/>
    <sheet name="НГРЭС Б1_П5" sheetId="17" r:id="rId15"/>
    <sheet name="НГРЭС Б2_П5" sheetId="18" r:id="rId16"/>
    <sheet name="НГРЭС Б3_П5"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14">'НГРЭС Б1_П5'!$A$1:$I$27</definedName>
    <definedName name="_xlnm.Print_Area" localSheetId="15">'НГРЭС Б2_П5'!$A$1:$I$27</definedName>
    <definedName name="_xlnm.Print_Area" localSheetId="16">'НГРЭС Б3_П5'!$A$1:$I$27</definedName>
    <definedName name="_xlnm.Print_Area" localSheetId="11">'ТТЭЦ-1 ДМ_П5'!$A$1:$I$27</definedName>
    <definedName name="_xlnm.Print_Area" localSheetId="12">'ТТЭЦ-1 НМ_П5'!$A$1:$I$27</definedName>
    <definedName name="_xlnm.Print_Area" localSheetId="13">'ТТЭЦ-2_П5'!$A$1:$I$27</definedName>
    <definedName name="_xlnm.Print_Area" localSheetId="3">'ЧТЭЦ-1 ДМ_П5'!$A$1:$I$27</definedName>
    <definedName name="_xlnm.Print_Area" localSheetId="4">'ЧТЭЦ-1 НМ_П5'!$A$1:$I$27</definedName>
    <definedName name="_xlnm.Print_Area" localSheetId="5">'ЧТЭЦ-2_П5'!$A$1:$I$27</definedName>
    <definedName name="_xlnm.Print_Area" localSheetId="6">'ЧТЭЦ-3 ДМ_П5'!$A$1:$I$27</definedName>
    <definedName name="_xlnm.Print_Area" localSheetId="7">'ЧТЭЦ-3 НМ_П5'!$A$1:$I$27</definedName>
    <definedName name="_xlnm.Print_Area" localSheetId="8">'ЧТЭЦ-4 Б1_П5'!$A$1:$I$27</definedName>
    <definedName name="_xlnm.Print_Area" localSheetId="9">'ЧТЭЦ-4 Б2_П5'!$A$1:$I$27</definedName>
    <definedName name="_xlnm.Print_Area" localSheetId="10">'ЧТЭЦ-4 Б3_П5'!$A$1:$I$27</definedName>
    <definedName name="р">P5_SCOPE_PER_PRT,P6_SCOPE_PER_PRT,P7_SCOPE_PER_PRT,P8_SCOPE_PER_PRT</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6" l="1"/>
  <c r="N23" i="6"/>
  <c r="M23" i="6"/>
  <c r="L23" i="6"/>
  <c r="K23" i="6"/>
  <c r="J23" i="6"/>
  <c r="I23" i="6"/>
  <c r="H23" i="6"/>
  <c r="G23" i="6"/>
  <c r="F23" i="6"/>
  <c r="E23" i="6"/>
  <c r="D23" i="6"/>
  <c r="O22" i="6"/>
  <c r="N22" i="6"/>
  <c r="M22" i="6"/>
  <c r="L22" i="6"/>
  <c r="K22" i="6"/>
  <c r="J22" i="6"/>
  <c r="I22" i="6"/>
  <c r="H22" i="6"/>
  <c r="G22" i="6"/>
  <c r="F22" i="6"/>
  <c r="E22" i="6"/>
  <c r="D22" i="6"/>
  <c r="O23" i="13"/>
  <c r="N23" i="13"/>
  <c r="M23" i="13"/>
  <c r="L23" i="13"/>
  <c r="K23" i="13"/>
  <c r="J23" i="13"/>
  <c r="I23" i="13"/>
  <c r="H23" i="13"/>
  <c r="G23" i="13"/>
  <c r="F23" i="13"/>
  <c r="E23" i="13"/>
  <c r="D23" i="13"/>
  <c r="O22" i="13"/>
  <c r="N22" i="13"/>
  <c r="M22" i="13"/>
  <c r="L22" i="13"/>
  <c r="K22" i="13"/>
  <c r="J22" i="13"/>
  <c r="I22" i="13"/>
  <c r="H22" i="13"/>
  <c r="G22" i="13"/>
  <c r="F22" i="13"/>
  <c r="E22" i="13"/>
  <c r="D22" i="13"/>
  <c r="O23" i="12"/>
  <c r="N23" i="12"/>
  <c r="M23" i="12"/>
  <c r="L23" i="12"/>
  <c r="K23" i="12"/>
  <c r="J23" i="12"/>
  <c r="I23" i="12"/>
  <c r="H23" i="12"/>
  <c r="G23" i="12"/>
  <c r="F23" i="12"/>
  <c r="E23" i="12"/>
  <c r="D23" i="12"/>
  <c r="O22" i="12"/>
  <c r="N22" i="12"/>
  <c r="M22" i="12"/>
  <c r="L22" i="12"/>
  <c r="K22" i="12"/>
  <c r="J22" i="12"/>
  <c r="I22" i="12"/>
  <c r="H22" i="12"/>
  <c r="G22" i="12"/>
  <c r="F22" i="12"/>
  <c r="E22" i="12"/>
  <c r="D22" i="12"/>
  <c r="O23" i="11"/>
  <c r="N23" i="11"/>
  <c r="M23" i="11"/>
  <c r="L23" i="11"/>
  <c r="K23" i="11"/>
  <c r="J23" i="11"/>
  <c r="I23" i="11"/>
  <c r="H23" i="11"/>
  <c r="G23" i="11"/>
  <c r="F23" i="11"/>
  <c r="E23" i="11"/>
  <c r="D23" i="11"/>
  <c r="O22" i="11"/>
  <c r="N22" i="11"/>
  <c r="M22" i="11"/>
  <c r="L22" i="11"/>
  <c r="K22" i="11"/>
  <c r="J22" i="11"/>
  <c r="I22" i="11"/>
  <c r="H22" i="11"/>
  <c r="G22" i="11"/>
  <c r="F22" i="11"/>
  <c r="E22" i="11"/>
  <c r="D22" i="11"/>
  <c r="O23" i="10"/>
  <c r="N23" i="10"/>
  <c r="M23" i="10"/>
  <c r="L23" i="10"/>
  <c r="K23" i="10"/>
  <c r="J23" i="10"/>
  <c r="I23" i="10"/>
  <c r="H23" i="10"/>
  <c r="G23" i="10"/>
  <c r="F23" i="10"/>
  <c r="E23" i="10"/>
  <c r="D23" i="10"/>
  <c r="O22" i="10"/>
  <c r="N22" i="10"/>
  <c r="M22" i="10"/>
  <c r="L22" i="10"/>
  <c r="K22" i="10"/>
  <c r="J22" i="10"/>
  <c r="I22" i="10"/>
  <c r="H22" i="10"/>
  <c r="G22" i="10"/>
  <c r="F22" i="10"/>
  <c r="E22" i="10"/>
  <c r="D22" i="10"/>
  <c r="O23" i="9"/>
  <c r="N23" i="9"/>
  <c r="M23" i="9"/>
  <c r="L23" i="9"/>
  <c r="K23" i="9"/>
  <c r="J23" i="9"/>
  <c r="I23" i="9"/>
  <c r="H23" i="9"/>
  <c r="G23" i="9"/>
  <c r="F23" i="9"/>
  <c r="E23" i="9"/>
  <c r="D23" i="9"/>
  <c r="O22" i="9"/>
  <c r="N22" i="9"/>
  <c r="M22" i="9"/>
  <c r="L22" i="9"/>
  <c r="K22" i="9"/>
  <c r="J22" i="9"/>
  <c r="I22" i="9"/>
  <c r="H22" i="9"/>
  <c r="G22" i="9"/>
  <c r="F22" i="9"/>
  <c r="E22" i="9"/>
  <c r="D22" i="9"/>
  <c r="O23" i="8"/>
  <c r="N23" i="8"/>
  <c r="M23" i="8"/>
  <c r="L23" i="8"/>
  <c r="K23" i="8"/>
  <c r="J23" i="8"/>
  <c r="I23" i="8"/>
  <c r="H23" i="8"/>
  <c r="G23" i="8"/>
  <c r="F23" i="8"/>
  <c r="E23" i="8"/>
  <c r="D23" i="8"/>
  <c r="O22" i="8"/>
  <c r="N22" i="8"/>
  <c r="M22" i="8"/>
  <c r="L22" i="8"/>
  <c r="K22" i="8"/>
  <c r="J22" i="8"/>
  <c r="I22" i="8"/>
  <c r="H22" i="8"/>
  <c r="G22" i="8"/>
  <c r="F22" i="8"/>
  <c r="E22" i="8"/>
  <c r="D22" i="8"/>
  <c r="O23" i="7"/>
  <c r="N23" i="7"/>
  <c r="M23" i="7"/>
  <c r="L23" i="7"/>
  <c r="K23" i="7"/>
  <c r="J23" i="7"/>
  <c r="I23" i="7"/>
  <c r="H23" i="7"/>
  <c r="G23" i="7"/>
  <c r="F23" i="7"/>
  <c r="E23" i="7"/>
  <c r="D23" i="7"/>
  <c r="O22" i="7"/>
  <c r="N22" i="7"/>
  <c r="M22" i="7"/>
  <c r="L22" i="7"/>
  <c r="K22" i="7"/>
  <c r="J22" i="7"/>
  <c r="I22" i="7"/>
  <c r="H22" i="7"/>
  <c r="G22" i="7"/>
  <c r="F22" i="7"/>
  <c r="E22" i="7"/>
  <c r="D22" i="7"/>
  <c r="O23" i="16"/>
  <c r="N23" i="16"/>
  <c r="M23" i="16"/>
  <c r="L23" i="16"/>
  <c r="K23" i="16"/>
  <c r="J23" i="16"/>
  <c r="I23" i="16"/>
  <c r="H23" i="16"/>
  <c r="G23" i="16"/>
  <c r="F23" i="16"/>
  <c r="E23" i="16"/>
  <c r="D23" i="16"/>
  <c r="O22" i="16"/>
  <c r="N22" i="16"/>
  <c r="M22" i="16"/>
  <c r="L22" i="16"/>
  <c r="K22" i="16"/>
  <c r="J22" i="16"/>
  <c r="I22" i="16"/>
  <c r="H22" i="16"/>
  <c r="G22" i="16"/>
  <c r="F22" i="16"/>
  <c r="E22" i="16"/>
  <c r="D22" i="16"/>
  <c r="O23" i="15"/>
  <c r="N23" i="15"/>
  <c r="M23" i="15"/>
  <c r="L23" i="15"/>
  <c r="K23" i="15"/>
  <c r="J23" i="15"/>
  <c r="I23" i="15"/>
  <c r="H23" i="15"/>
  <c r="G23" i="15"/>
  <c r="F23" i="15"/>
  <c r="E23" i="15"/>
  <c r="D23" i="15"/>
  <c r="O22" i="15"/>
  <c r="N22" i="15"/>
  <c r="M22" i="15"/>
  <c r="L22" i="15"/>
  <c r="K22" i="15"/>
  <c r="J22" i="15"/>
  <c r="I22" i="15"/>
  <c r="H22" i="15"/>
  <c r="G22" i="15"/>
  <c r="F22" i="15"/>
  <c r="E22" i="15"/>
  <c r="D22" i="15"/>
  <c r="O23" i="14"/>
  <c r="N23" i="14"/>
  <c r="M23" i="14"/>
  <c r="L23" i="14"/>
  <c r="K23" i="14"/>
  <c r="J23" i="14"/>
  <c r="I23" i="14"/>
  <c r="H23" i="14"/>
  <c r="G23" i="14"/>
  <c r="F23" i="14"/>
  <c r="E23" i="14"/>
  <c r="D23" i="14"/>
  <c r="O22" i="14"/>
  <c r="N22" i="14"/>
  <c r="M22" i="14"/>
  <c r="L22" i="14"/>
  <c r="K22" i="14"/>
  <c r="J22" i="14"/>
  <c r="I22" i="14"/>
  <c r="H22" i="14"/>
  <c r="G22" i="14"/>
  <c r="F22" i="14"/>
  <c r="E22" i="14"/>
  <c r="D22" i="14"/>
  <c r="O23" i="19"/>
  <c r="N23" i="19"/>
  <c r="M23" i="19"/>
  <c r="L23" i="19"/>
  <c r="K23" i="19"/>
  <c r="J23" i="19"/>
  <c r="I23" i="19"/>
  <c r="H23" i="19"/>
  <c r="G23" i="19"/>
  <c r="F23" i="19"/>
  <c r="E23" i="19"/>
  <c r="D23" i="19"/>
  <c r="O22" i="19"/>
  <c r="N22" i="19"/>
  <c r="M22" i="19"/>
  <c r="L22" i="19"/>
  <c r="K22" i="19"/>
  <c r="J22" i="19"/>
  <c r="I22" i="19"/>
  <c r="H22" i="19"/>
  <c r="G22" i="19"/>
  <c r="F22" i="19"/>
  <c r="E22" i="19"/>
  <c r="D22" i="19"/>
  <c r="O23" i="18"/>
  <c r="N23" i="18"/>
  <c r="M23" i="18"/>
  <c r="L23" i="18"/>
  <c r="K23" i="18"/>
  <c r="J23" i="18"/>
  <c r="I23" i="18"/>
  <c r="H23" i="18"/>
  <c r="G23" i="18"/>
  <c r="F23" i="18"/>
  <c r="E23" i="18"/>
  <c r="D23" i="18"/>
  <c r="O22" i="18"/>
  <c r="N22" i="18"/>
  <c r="M22" i="18"/>
  <c r="L22" i="18"/>
  <c r="K22" i="18"/>
  <c r="J22" i="18"/>
  <c r="I22" i="18"/>
  <c r="H22" i="18"/>
  <c r="G22" i="18"/>
  <c r="F22" i="18"/>
  <c r="E22" i="18"/>
  <c r="D22" i="18"/>
  <c r="O23" i="17"/>
  <c r="N23" i="17"/>
  <c r="M23" i="17"/>
  <c r="L23" i="17"/>
  <c r="K23" i="17"/>
  <c r="J23" i="17"/>
  <c r="I23" i="17"/>
  <c r="H23" i="17"/>
  <c r="G23" i="17"/>
  <c r="F23" i="17"/>
  <c r="E23" i="17"/>
  <c r="D23" i="17"/>
  <c r="O22" i="17"/>
  <c r="N22" i="17"/>
  <c r="M22" i="17"/>
  <c r="L22" i="17"/>
  <c r="K22" i="17"/>
  <c r="J22" i="17"/>
  <c r="I22" i="17"/>
  <c r="H22" i="17"/>
  <c r="G22" i="17"/>
  <c r="F22" i="17"/>
  <c r="E22" i="17"/>
  <c r="D22" i="17"/>
  <c r="O16" i="19" l="1"/>
  <c r="N16" i="19"/>
  <c r="M16" i="19"/>
  <c r="L16" i="19"/>
  <c r="K16" i="19"/>
  <c r="J16" i="19"/>
  <c r="I16" i="19"/>
  <c r="H16" i="19"/>
  <c r="G16" i="19"/>
  <c r="F16" i="19"/>
  <c r="E16" i="19"/>
  <c r="D16" i="19"/>
  <c r="O16" i="18"/>
  <c r="N16" i="18"/>
  <c r="M16" i="18"/>
  <c r="L16" i="18"/>
  <c r="K16" i="18"/>
  <c r="J16" i="18"/>
  <c r="I16" i="18"/>
  <c r="H16" i="18"/>
  <c r="G16" i="18"/>
  <c r="F16" i="18"/>
  <c r="E16" i="18"/>
  <c r="D16" i="18"/>
  <c r="O16" i="17"/>
  <c r="N16" i="17"/>
  <c r="M16" i="17"/>
  <c r="L16" i="17"/>
  <c r="K16" i="17"/>
  <c r="J16" i="17"/>
  <c r="I16" i="17"/>
  <c r="H16" i="17"/>
  <c r="G16" i="17"/>
  <c r="F16" i="17"/>
  <c r="E16" i="17"/>
  <c r="D16" i="17"/>
  <c r="O16" i="16"/>
  <c r="N16" i="16"/>
  <c r="M16" i="16"/>
  <c r="L16" i="16"/>
  <c r="K16" i="16"/>
  <c r="J16" i="16"/>
  <c r="I16" i="16"/>
  <c r="H16" i="16"/>
  <c r="G16" i="16"/>
  <c r="F16" i="16"/>
  <c r="E16" i="16"/>
  <c r="D16" i="16"/>
  <c r="O16" i="15"/>
  <c r="N16" i="15"/>
  <c r="M16" i="15"/>
  <c r="L16" i="15"/>
  <c r="K16" i="15"/>
  <c r="J16" i="15"/>
  <c r="I16" i="15"/>
  <c r="H16" i="15"/>
  <c r="G16" i="15"/>
  <c r="F16" i="15"/>
  <c r="E16" i="15"/>
  <c r="D16" i="15"/>
  <c r="O16" i="14"/>
  <c r="N16" i="14"/>
  <c r="M16" i="14"/>
  <c r="L16" i="14"/>
  <c r="K16" i="14"/>
  <c r="J16" i="14"/>
  <c r="I16" i="14"/>
  <c r="H16" i="14"/>
  <c r="G16" i="14"/>
  <c r="F16" i="14"/>
  <c r="E16" i="14"/>
  <c r="D16" i="14"/>
  <c r="O16" i="13"/>
  <c r="N16" i="13"/>
  <c r="M16" i="13"/>
  <c r="L16" i="13"/>
  <c r="K16" i="13"/>
  <c r="J16" i="13"/>
  <c r="I16" i="13"/>
  <c r="H16" i="13"/>
  <c r="G16" i="13"/>
  <c r="F16" i="13"/>
  <c r="E16" i="13"/>
  <c r="D16" i="13"/>
  <c r="O16" i="12"/>
  <c r="N16" i="12"/>
  <c r="M16" i="12"/>
  <c r="L16" i="12"/>
  <c r="K16" i="12"/>
  <c r="J16" i="12"/>
  <c r="I16" i="12"/>
  <c r="H16" i="12"/>
  <c r="G16" i="12"/>
  <c r="F16" i="12"/>
  <c r="E16" i="12"/>
  <c r="D16" i="12"/>
  <c r="O16" i="11"/>
  <c r="N16" i="11"/>
  <c r="M16" i="11"/>
  <c r="L16" i="11"/>
  <c r="K16" i="11"/>
  <c r="J16" i="11"/>
  <c r="I16" i="11"/>
  <c r="H16" i="11"/>
  <c r="G16" i="11"/>
  <c r="F16" i="11"/>
  <c r="E16" i="11"/>
  <c r="D16" i="11"/>
  <c r="O16" i="10"/>
  <c r="N16" i="10"/>
  <c r="M16" i="10"/>
  <c r="L16" i="10"/>
  <c r="K16" i="10"/>
  <c r="J16" i="10"/>
  <c r="I16" i="10"/>
  <c r="H16" i="10"/>
  <c r="G16" i="10"/>
  <c r="F16" i="10"/>
  <c r="E16" i="10"/>
  <c r="D16" i="10"/>
  <c r="O16" i="9"/>
  <c r="N16" i="9"/>
  <c r="M16" i="9"/>
  <c r="L16" i="9"/>
  <c r="K16" i="9"/>
  <c r="J16" i="9"/>
  <c r="I16" i="9"/>
  <c r="H16" i="9"/>
  <c r="G16" i="9"/>
  <c r="F16" i="9"/>
  <c r="E16" i="9"/>
  <c r="D16" i="9"/>
  <c r="O10" i="8"/>
  <c r="N10" i="8"/>
  <c r="M10" i="8"/>
  <c r="L10" i="8"/>
  <c r="K10" i="8"/>
  <c r="J10" i="8"/>
  <c r="I10" i="8"/>
  <c r="H10" i="8"/>
  <c r="G10" i="8"/>
  <c r="F10" i="8"/>
  <c r="E10" i="8"/>
  <c r="D10" i="8"/>
  <c r="O16" i="8"/>
  <c r="N16" i="8"/>
  <c r="M16" i="8"/>
  <c r="L16" i="8"/>
  <c r="K16" i="8"/>
  <c r="J16" i="8"/>
  <c r="I16" i="8"/>
  <c r="H16" i="8"/>
  <c r="G16" i="8"/>
  <c r="F16" i="8"/>
  <c r="E16" i="8"/>
  <c r="D16" i="8"/>
  <c r="O16" i="7"/>
  <c r="N16" i="7"/>
  <c r="M16" i="7"/>
  <c r="L16" i="7"/>
  <c r="K16" i="7"/>
  <c r="J16" i="7"/>
  <c r="I16" i="7"/>
  <c r="H16" i="7"/>
  <c r="G16" i="7"/>
  <c r="F16" i="7"/>
  <c r="E16" i="7"/>
  <c r="D16" i="7"/>
  <c r="O16" i="6"/>
  <c r="N16" i="6"/>
  <c r="M16" i="6"/>
  <c r="L16" i="6"/>
  <c r="K16" i="6"/>
  <c r="J16" i="6"/>
  <c r="I16" i="6"/>
  <c r="H16" i="6"/>
  <c r="G16" i="6"/>
  <c r="F16" i="6"/>
  <c r="E16" i="6"/>
  <c r="D16" i="6"/>
  <c r="D10" i="6"/>
  <c r="E10" i="6"/>
  <c r="F10" i="6"/>
  <c r="G10" i="6"/>
  <c r="H10" i="6"/>
  <c r="I10" i="6"/>
  <c r="J10" i="6"/>
  <c r="K10" i="6"/>
  <c r="L10" i="6"/>
  <c r="M10" i="6"/>
  <c r="N10" i="6"/>
  <c r="O10" i="6"/>
  <c r="O10" i="11" l="1"/>
  <c r="N10" i="11"/>
  <c r="M10" i="11"/>
  <c r="L10" i="11"/>
  <c r="K10" i="11"/>
  <c r="J10" i="11"/>
  <c r="I10" i="11"/>
  <c r="H10" i="11"/>
  <c r="G10" i="11"/>
  <c r="F10" i="11"/>
  <c r="E10" i="11"/>
  <c r="D10" i="11"/>
  <c r="O10" i="12"/>
  <c r="N10" i="12"/>
  <c r="M10" i="12"/>
  <c r="L10" i="12"/>
  <c r="K10" i="12"/>
  <c r="J10" i="12"/>
  <c r="I10" i="12"/>
  <c r="H10" i="12"/>
  <c r="G10" i="12"/>
  <c r="F10" i="12"/>
  <c r="E10" i="12"/>
  <c r="D10" i="12"/>
  <c r="O10" i="13"/>
  <c r="N10" i="13"/>
  <c r="M10" i="13"/>
  <c r="L10" i="13"/>
  <c r="K10" i="13"/>
  <c r="J10" i="13"/>
  <c r="I10" i="13"/>
  <c r="H10" i="13"/>
  <c r="G10" i="13"/>
  <c r="F10" i="13"/>
  <c r="E10" i="13"/>
  <c r="D10" i="13"/>
  <c r="O10" i="14"/>
  <c r="N10" i="14"/>
  <c r="M10" i="14"/>
  <c r="L10" i="14"/>
  <c r="K10" i="14"/>
  <c r="J10" i="14"/>
  <c r="I10" i="14"/>
  <c r="H10" i="14"/>
  <c r="G10" i="14"/>
  <c r="F10" i="14"/>
  <c r="E10" i="14"/>
  <c r="D10" i="14"/>
  <c r="O10" i="15"/>
  <c r="N10" i="15"/>
  <c r="M10" i="15"/>
  <c r="L10" i="15"/>
  <c r="K10" i="15"/>
  <c r="J10" i="15"/>
  <c r="I10" i="15"/>
  <c r="H10" i="15"/>
  <c r="G10" i="15"/>
  <c r="F10" i="15"/>
  <c r="E10" i="15"/>
  <c r="D10" i="15"/>
  <c r="O10" i="16"/>
  <c r="N10" i="16"/>
  <c r="M10" i="16"/>
  <c r="L10" i="16"/>
  <c r="K10" i="16"/>
  <c r="J10" i="16"/>
  <c r="I10" i="16"/>
  <c r="H10" i="16"/>
  <c r="G10" i="16"/>
  <c r="F10" i="16"/>
  <c r="E10" i="16"/>
  <c r="D10" i="16"/>
  <c r="O10" i="17"/>
  <c r="N10" i="17"/>
  <c r="M10" i="17"/>
  <c r="L10" i="17"/>
  <c r="K10" i="17"/>
  <c r="J10" i="17"/>
  <c r="I10" i="17"/>
  <c r="H10" i="17"/>
  <c r="G10" i="17"/>
  <c r="F10" i="17"/>
  <c r="E10" i="17"/>
  <c r="D10" i="17"/>
  <c r="O10" i="18"/>
  <c r="N10" i="18"/>
  <c r="M10" i="18"/>
  <c r="L10" i="18"/>
  <c r="K10" i="18"/>
  <c r="J10" i="18"/>
  <c r="I10" i="18"/>
  <c r="H10" i="18"/>
  <c r="G10" i="18"/>
  <c r="F10" i="18"/>
  <c r="E10" i="18"/>
  <c r="D10" i="18"/>
  <c r="O10" i="19"/>
  <c r="N10" i="19"/>
  <c r="M10" i="19"/>
  <c r="L10" i="19"/>
  <c r="K10" i="19"/>
  <c r="J10" i="19"/>
  <c r="I10" i="19"/>
  <c r="H10" i="19"/>
  <c r="G10" i="19"/>
  <c r="F10" i="19"/>
  <c r="E10" i="19"/>
  <c r="D10" i="19"/>
  <c r="O10" i="9"/>
  <c r="N10" i="9"/>
  <c r="M10" i="9"/>
  <c r="L10" i="9"/>
  <c r="K10" i="9"/>
  <c r="J10" i="9"/>
  <c r="I10" i="9"/>
  <c r="H10" i="9"/>
  <c r="G10" i="9"/>
  <c r="F10" i="9"/>
  <c r="E10" i="9"/>
  <c r="D10" i="9"/>
  <c r="O10" i="10"/>
  <c r="N10" i="10"/>
  <c r="M10" i="10"/>
  <c r="L10" i="10"/>
  <c r="K10" i="10"/>
  <c r="J10" i="10"/>
  <c r="I10" i="10"/>
  <c r="H10" i="10"/>
  <c r="G10" i="10"/>
  <c r="F10" i="10"/>
  <c r="E10" i="10"/>
  <c r="D10" i="10"/>
  <c r="O10" i="7"/>
  <c r="N10" i="7"/>
  <c r="M10" i="7"/>
  <c r="L10" i="7"/>
  <c r="K10" i="7"/>
  <c r="J10" i="7"/>
  <c r="I10" i="7"/>
  <c r="H10" i="7"/>
  <c r="G10" i="7"/>
  <c r="F10" i="7"/>
  <c r="E10" i="7"/>
  <c r="D10" i="7"/>
  <c r="D20" i="6" l="1"/>
  <c r="D14" i="6" s="1"/>
  <c r="D8" i="6" s="1"/>
  <c r="D20" i="7"/>
  <c r="D14" i="7" s="1"/>
  <c r="D8" i="7" s="1"/>
  <c r="D20" i="8"/>
  <c r="D14" i="8" s="1"/>
  <c r="D8" i="8" s="1"/>
  <c r="D20" i="9"/>
  <c r="D14" i="9" s="1"/>
  <c r="D8" i="9" s="1"/>
  <c r="D20" i="10"/>
  <c r="D14" i="10" s="1"/>
  <c r="D8" i="10" s="1"/>
  <c r="D20" i="11"/>
  <c r="D14" i="11" s="1"/>
  <c r="D8" i="11" s="1"/>
  <c r="D20" i="12"/>
  <c r="D14" i="12" s="1"/>
  <c r="D8" i="12" s="1"/>
  <c r="D20" i="13"/>
  <c r="D14" i="13" s="1"/>
  <c r="D8" i="13" s="1"/>
  <c r="D20" i="14"/>
  <c r="D14" i="14" s="1"/>
  <c r="D8" i="14" s="1"/>
  <c r="D20" i="15"/>
  <c r="D14" i="15" s="1"/>
  <c r="D8" i="15" s="1"/>
  <c r="D20" i="16"/>
  <c r="D14" i="16" s="1"/>
  <c r="D8" i="16" s="1"/>
  <c r="D20" i="17"/>
  <c r="D14" i="17" s="1"/>
  <c r="D8" i="17" s="1"/>
  <c r="D20" i="18"/>
  <c r="D14" i="18" s="1"/>
  <c r="D8" i="18" s="1"/>
  <c r="D20" i="19"/>
  <c r="D14" i="19" s="1"/>
  <c r="D8" i="19" s="1"/>
  <c r="A5" i="19" l="1"/>
  <c r="A5" i="18"/>
  <c r="A5" i="17"/>
  <c r="A5" i="16"/>
  <c r="A5" i="15"/>
  <c r="A5" i="14"/>
  <c r="A5" i="13"/>
  <c r="A5" i="12"/>
  <c r="A5" i="11"/>
  <c r="A5" i="10"/>
  <c r="A5" i="9"/>
  <c r="A5" i="8"/>
  <c r="A5" i="7"/>
  <c r="A5" i="6"/>
  <c r="B3" i="2"/>
  <c r="A2" i="2"/>
</calcChain>
</file>

<file path=xl/sharedStrings.xml><?xml version="1.0" encoding="utf-8"?>
<sst xmlns="http://schemas.openxmlformats.org/spreadsheetml/2006/main" count="1369" uniqueCount="79">
  <si>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</si>
  <si>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</si>
  <si>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 </t>
  </si>
  <si>
    <t>на</t>
  </si>
  <si>
    <t>год</t>
  </si>
  <si>
    <t>полное наименование юридического лица</t>
  </si>
  <si>
    <t>Публичное акционерное общество "Фортум"</t>
  </si>
  <si>
    <t>сокращенное наименование юридического лица</t>
  </si>
  <si>
    <t>ПАО "Фортум"</t>
  </si>
  <si>
    <t>наименование генерирующего объекта</t>
  </si>
  <si>
    <t>Челябинская ТЭЦ-1 без ДПМ/НВ</t>
  </si>
  <si>
    <t>Челябинская ТЭЦ-1 (ТГ-10, ТГ-11) НВ</t>
  </si>
  <si>
    <t>Челябинская ТЭЦ-2</t>
  </si>
  <si>
    <t>Челябинская ТЭЦ-3 без ДПМ/НВ</t>
  </si>
  <si>
    <t>Челябинская ТЭЦ-3 (БЛ 3) ДПМ</t>
  </si>
  <si>
    <t>Челябинская ТЭЦ-4 (БЛ 1) ДПМ</t>
  </si>
  <si>
    <t>Челябинская ТЭЦ-4 (БЛ 2) ДПМ</t>
  </si>
  <si>
    <t>Челябинская ТЭЦ-4 (БЛ 3) НВ</t>
  </si>
  <si>
    <t>Тюменская ТЭЦ-1 без ДПМ/НВ</t>
  </si>
  <si>
    <t>Тюменская ТЭЦ-1 (БЛ 2) ДПМ</t>
  </si>
  <si>
    <t>Тюменская ТЭЦ-2</t>
  </si>
  <si>
    <t>Няганская ГРЭС (БЛ 1) ДПМ</t>
  </si>
  <si>
    <t>Няганская ГРЭС (БЛ 2) ДПМ</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</si>
  <si>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</si>
  <si>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</si>
  <si>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</si>
  <si>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</si>
  <si>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</si>
  <si>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</si>
  <si>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</si>
  <si>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</si>
  <si>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</si>
  <si>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</si>
  <si>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</si>
  <si>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</si>
  <si>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</si>
  <si>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</si>
  <si>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</si>
  <si>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</si>
  <si>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Чуваев Александр Анатольевич</t>
  </si>
  <si>
    <t>Адрес электронной почты</t>
  </si>
  <si>
    <t>fortum@fortum.ru</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</si>
  <si>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</si>
  <si>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</si>
  <si>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</si>
  <si>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</si>
  <si>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</si>
  <si>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</si>
  <si>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</si>
  <si>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</si>
  <si>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</si>
  <si>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</si>
  <si>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</si>
  <si>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</si>
  <si>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</si>
  <si>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</si>
  <si>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</si>
  <si>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</si>
  <si>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</si>
  <si>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</si>
  <si>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</si>
  <si>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</si>
  <si>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</si>
  <si>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</si>
  <si>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</si>
  <si>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</si>
  <si>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</si>
  <si>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</si>
  <si>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</si>
  <si>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</si>
  <si>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</si>
  <si>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</si>
  <si>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</si>
  <si>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</si>
  <si>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</si>
  <si>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</si>
  <si>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t>
  </si>
  <si>
    <t>&lt;**&gt; Для фактического периода указываются утвержденные тарифы. В 2021 году не применялись.</t>
  </si>
  <si>
    <t>&lt;***&gt; Информация отсутствует в связи с тем, что в Приказе № 1259/20 от 24.12.2020 "Об утверждении цен (тарифов) на электрическую энергию на 2021 год, поставляемую в условиях ограничения или отсутствия конкуренции при введении государственного регулирования" и Приказе № 1426/21 от 16.12.2021 "Об утверждении цен (тарифов) на электрическую энергию на 2022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</si>
</sst>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2" xfId="1" applyFont="1" applyBorder="1" applyAlignment="1">
      <alignment vertical="center"/>
    </xf>
    <xf numFmtId="0" fontId="10" fillId="0" borderId="14"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0" fontId="2" fillId="0" borderId="15" xfId="0" applyFont="1" applyFill="1" applyBorder="1" applyAlignment="1">
      <alignment horizontal="left" vertical="center" wrapText="1" indent="2"/>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2" fontId="2" fillId="0" borderId="1" xfId="0" applyNumberFormat="1" applyFont="1" applyBorder="1" applyAlignment="1">
      <alignment horizontal="right" vertical="center"/>
    </xf>
    <xf numFmtId="4" fontId="2" fillId="0" borderId="0" xfId="0" applyNumberFormat="1" applyFont="1" applyAlignment="1">
      <alignment vertical="center"/>
    </xf>
    <xf numFmtId="0" fontId="10" fillId="0" borderId="10" xfId="1"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 xmlns:a16="http://schemas.microsoft.com/office/drawing/2014/main"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 xmlns:a16="http://schemas.microsoft.com/office/drawing/2014/main"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 xmlns:a16="http://schemas.microsoft.com/office/drawing/2014/main"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 xmlns:a16="http://schemas.microsoft.com/office/drawing/2014/main"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1/STAT/&#1055;&#1088;&#1080;&#1083;&#1086;&#1078;&#1077;&#1085;&#1080;&#1077;_STAT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2/STAT/&#1055;&#1088;&#1080;&#1083;&#1086;&#1078;&#1077;&#1085;&#1080;&#1077;_STAT_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1%20&#1073;&#1077;&#1079;%20&#1044;&#1055;&#1052;_&#1053;&#1042;_STAT.FUEL.GRES.2023(v1.0).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1%20(&#1058;&#1043;%2010,11)%20&#1053;&#1042;_STAT.FUEL.GRES.2023(v1.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2_STAT.FUEL.GRES.2023(v1.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3%20&#1073;&#1077;&#1079;%20&#1044;&#1055;&#1052;_&#1053;&#1042;_STAT.FUEL.GRES.2023(v1.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3%20(&#1041;&#1051;%203)%20&#1053;&#1042;_STAT.FUEL.GRES.2023(v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4%20(&#1041;&#1051;-1)%20&#1044;&#1055;&#1052;_STAT.FUEL.GRES.2023(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4%20(&#1041;&#1051;-2)%20&#1044;&#1055;&#1052;_STAT.FUEL.GRES.2023(v1.0).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63;&#1077;&#1083;&#1103;&#1073;&#1080;&#1085;&#1089;&#1082;&#1072;&#1103;%20&#1058;&#1069;&#1062;-4%20(&#1041;&#1051;-3)%20&#1053;&#1042;_STAT.FUEL.GRES.2023(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58;&#1102;&#1084;&#1077;&#1085;&#1089;&#1082;&#1072;&#1103;%20&#1058;&#1069;&#1062;-1%20&#1073;&#1077;&#1079;%20&#1044;&#1055;&#1052;_&#1053;&#1042;_STAT.FUEL.GRES.2023(v1.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58;&#1102;&#1084;&#1077;&#1085;&#1089;&#1082;&#1072;&#1103;%20&#1058;&#1069;&#1062;-1%20&#1041;&#1051;-2%20&#1053;&#1042;STAT.FUEL.GRES.2023(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58;&#1102;&#1084;&#1077;&#1085;&#1089;&#1082;&#1072;&#1103;%20&#1058;&#1069;&#1062;-2_STAT.FUEL.GRES.2023(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53;&#1103;&#1075;&#1072;&#1085;&#1089;&#1082;&#1072;&#1103;%20&#1043;&#1056;&#1069;&#1057;%20&#1041;&#1051;-1%20&#1053;&#1042;_STAT.FUEL.GRES.2023(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53;&#1103;&#1075;&#1072;&#1085;&#1089;&#1082;&#1072;&#1103;%20&#1043;&#1056;&#1069;&#1057;%20&#1041;&#1051;-2%20&#1044;&#1055;&#1052;_STAT.FUEL.GRES.2023(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3/STAT.FUEL.GRES/&#1055;&#1040;&#1054;%20&#1060;&#1086;&#1088;&#1090;&#1091;&#1084;_&#1053;&#1103;&#1075;&#1072;&#1085;&#1089;&#1082;&#1072;&#1103;%20&#1043;&#1056;&#1069;&#1057;%20&#1041;&#1051;-3%20&#1044;&#1055;&#1052;_STAT.FUEL.GRES.2023(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4122020"/>
      <sheetName val="Приложение_13122020"/>
      <sheetName val="Анализ"/>
    </sheetNames>
    <sheetDataSet>
      <sheetData sheetId="0">
        <row r="291">
          <cell r="D291">
            <v>806.85985429381151</v>
          </cell>
          <cell r="E291">
            <v>806.85985429381151</v>
          </cell>
          <cell r="F291">
            <v>806.85985429381151</v>
          </cell>
          <cell r="G291">
            <v>806.85985429381151</v>
          </cell>
          <cell r="H291">
            <v>806.85985429381151</v>
          </cell>
          <cell r="I291">
            <v>806.85985429381151</v>
          </cell>
          <cell r="J291">
            <v>831.24718847955194</v>
          </cell>
          <cell r="K291">
            <v>831.24718847955194</v>
          </cell>
          <cell r="L291">
            <v>831.24718847955194</v>
          </cell>
          <cell r="M291">
            <v>831.24718847955194</v>
          </cell>
          <cell r="N291">
            <v>831.24718847955194</v>
          </cell>
          <cell r="O291">
            <v>831.24718847955194</v>
          </cell>
        </row>
        <row r="292">
          <cell r="D292">
            <v>805.76619211017021</v>
          </cell>
          <cell r="E292">
            <v>805.76619211017021</v>
          </cell>
          <cell r="F292">
            <v>805.76619211017021</v>
          </cell>
          <cell r="G292">
            <v>805.76619211017021</v>
          </cell>
          <cell r="H292">
            <v>805.76619211017021</v>
          </cell>
          <cell r="I292">
            <v>805.76619211017021</v>
          </cell>
          <cell r="J292">
            <v>829.96280231243691</v>
          </cell>
          <cell r="K292">
            <v>829.96280231243691</v>
          </cell>
          <cell r="L292">
            <v>829.96280231243691</v>
          </cell>
          <cell r="M292">
            <v>829.96280231243691</v>
          </cell>
          <cell r="N292">
            <v>829.96280231243691</v>
          </cell>
          <cell r="O292">
            <v>829.96280231243691</v>
          </cell>
        </row>
        <row r="293">
          <cell r="D293">
            <v>795.90638742476347</v>
          </cell>
          <cell r="E293">
            <v>795.90638742476347</v>
          </cell>
          <cell r="F293">
            <v>795.90638742476347</v>
          </cell>
          <cell r="G293">
            <v>795.90638742476347</v>
          </cell>
          <cell r="H293">
            <v>795.90638742476347</v>
          </cell>
          <cell r="I293">
            <v>795.90638742476347</v>
          </cell>
          <cell r="J293">
            <v>819.80691440465205</v>
          </cell>
          <cell r="K293">
            <v>819.80691440465205</v>
          </cell>
          <cell r="L293">
            <v>819.80691440465205</v>
          </cell>
          <cell r="M293">
            <v>819.80691440465205</v>
          </cell>
          <cell r="N293">
            <v>819.80691440465205</v>
          </cell>
          <cell r="O293">
            <v>819.80691440465205</v>
          </cell>
        </row>
        <row r="294">
          <cell r="D294">
            <v>688.2160863550331</v>
          </cell>
          <cell r="E294">
            <v>688.2160863550331</v>
          </cell>
          <cell r="F294">
            <v>688.2160863550331</v>
          </cell>
          <cell r="G294">
            <v>688.2160863550331</v>
          </cell>
          <cell r="H294">
            <v>688.2160863550331</v>
          </cell>
          <cell r="I294">
            <v>688.2160863550331</v>
          </cell>
          <cell r="J294">
            <v>708.41779539040181</v>
          </cell>
          <cell r="K294">
            <v>708.41779539040181</v>
          </cell>
          <cell r="L294">
            <v>708.41779539040181</v>
          </cell>
          <cell r="M294">
            <v>708.41779539040181</v>
          </cell>
          <cell r="N294">
            <v>708.41779539040181</v>
          </cell>
          <cell r="O294">
            <v>708.41779539040181</v>
          </cell>
        </row>
        <row r="295">
          <cell r="D295">
            <v>651.93193264892693</v>
          </cell>
          <cell r="E295">
            <v>651.93193264892693</v>
          </cell>
          <cell r="F295">
            <v>651.93193264892693</v>
          </cell>
          <cell r="G295">
            <v>651.93193264892693</v>
          </cell>
          <cell r="H295">
            <v>651.93193264892693</v>
          </cell>
          <cell r="I295">
            <v>651.93193264892693</v>
          </cell>
          <cell r="J295">
            <v>670.97992356519035</v>
          </cell>
          <cell r="K295">
            <v>670.97992356519035</v>
          </cell>
          <cell r="L295">
            <v>670.97992356519035</v>
          </cell>
          <cell r="M295">
            <v>670.97992356519035</v>
          </cell>
          <cell r="N295">
            <v>670.97992356519035</v>
          </cell>
          <cell r="O295">
            <v>670.97992356519035</v>
          </cell>
        </row>
        <row r="296">
          <cell r="D296">
            <v>686.36530775330573</v>
          </cell>
          <cell r="E296">
            <v>686.36530775330573</v>
          </cell>
          <cell r="F296">
            <v>686.36530775330573</v>
          </cell>
          <cell r="G296">
            <v>686.36530775330573</v>
          </cell>
          <cell r="H296">
            <v>686.36530775330573</v>
          </cell>
          <cell r="I296">
            <v>686.36530775330573</v>
          </cell>
          <cell r="J296">
            <v>707.86489889034169</v>
          </cell>
          <cell r="K296">
            <v>707.86489889034169</v>
          </cell>
          <cell r="L296">
            <v>707.86489889034169</v>
          </cell>
          <cell r="M296">
            <v>707.86489889034169</v>
          </cell>
          <cell r="N296">
            <v>707.86489889034169</v>
          </cell>
          <cell r="O296">
            <v>707.86489889034169</v>
          </cell>
        </row>
        <row r="300">
          <cell r="D300">
            <v>829.79537937033956</v>
          </cell>
          <cell r="E300">
            <v>829.79537937033956</v>
          </cell>
          <cell r="F300">
            <v>829.79537937033956</v>
          </cell>
          <cell r="G300">
            <v>829.79537937033956</v>
          </cell>
          <cell r="H300">
            <v>829.79537937033956</v>
          </cell>
          <cell r="I300">
            <v>829.79537937033956</v>
          </cell>
          <cell r="J300">
            <v>857.16250142887452</v>
          </cell>
          <cell r="K300">
            <v>857.16250142887452</v>
          </cell>
          <cell r="L300">
            <v>857.16250142887452</v>
          </cell>
          <cell r="M300">
            <v>857.16250142887452</v>
          </cell>
          <cell r="N300">
            <v>857.16250142887452</v>
          </cell>
          <cell r="O300">
            <v>857.16250142887452</v>
          </cell>
        </row>
        <row r="301">
          <cell r="D301">
            <v>844.96097917202439</v>
          </cell>
          <cell r="E301">
            <v>844.96097917202439</v>
          </cell>
          <cell r="F301">
            <v>844.96097917202439</v>
          </cell>
          <cell r="G301">
            <v>844.96097917202439</v>
          </cell>
          <cell r="H301">
            <v>844.96097917202439</v>
          </cell>
          <cell r="I301">
            <v>844.96097917202439</v>
          </cell>
          <cell r="J301">
            <v>872.80626254695392</v>
          </cell>
          <cell r="K301">
            <v>872.80626254695392</v>
          </cell>
          <cell r="L301">
            <v>872.80626254695392</v>
          </cell>
          <cell r="M301">
            <v>872.80626254695392</v>
          </cell>
          <cell r="N301">
            <v>872.80626254695392</v>
          </cell>
          <cell r="O301">
            <v>872.80626254695392</v>
          </cell>
        </row>
        <row r="302">
          <cell r="D302">
            <v>831.49926982549755</v>
          </cell>
          <cell r="E302">
            <v>831.49926982549755</v>
          </cell>
          <cell r="F302">
            <v>831.49926982549755</v>
          </cell>
          <cell r="G302">
            <v>831.49926982549755</v>
          </cell>
          <cell r="H302">
            <v>831.49926982549755</v>
          </cell>
          <cell r="I302">
            <v>831.49926982549755</v>
          </cell>
          <cell r="J302">
            <v>856.92269668937001</v>
          </cell>
          <cell r="K302">
            <v>856.92269668937001</v>
          </cell>
          <cell r="L302">
            <v>856.92269668937001</v>
          </cell>
          <cell r="M302">
            <v>856.92269668937001</v>
          </cell>
          <cell r="N302">
            <v>856.92269668937001</v>
          </cell>
          <cell r="O302">
            <v>856.92269668937001</v>
          </cell>
        </row>
        <row r="303">
          <cell r="D303">
            <v>1480.8516848660588</v>
          </cell>
          <cell r="E303">
            <v>1480.8516848660588</v>
          </cell>
          <cell r="F303">
            <v>1480.8516848660588</v>
          </cell>
          <cell r="G303">
            <v>1480.8516848660588</v>
          </cell>
          <cell r="H303">
            <v>1459.2713147902502</v>
          </cell>
          <cell r="I303">
            <v>1480.8516848660588</v>
          </cell>
          <cell r="J303">
            <v>1524.9441216925009</v>
          </cell>
          <cell r="K303">
            <v>1524.9441216925009</v>
          </cell>
          <cell r="L303">
            <v>1524.9441216925009</v>
          </cell>
          <cell r="M303">
            <v>1524.9441216925009</v>
          </cell>
          <cell r="N303">
            <v>1524.9441216925009</v>
          </cell>
          <cell r="O303">
            <v>1524.9441216925009</v>
          </cell>
        </row>
        <row r="304">
          <cell r="D304">
            <v>716.27680008421726</v>
          </cell>
          <cell r="E304">
            <v>716.27680008421726</v>
          </cell>
          <cell r="F304">
            <v>716.27680008421726</v>
          </cell>
          <cell r="G304">
            <v>716.27680008421726</v>
          </cell>
          <cell r="H304">
            <v>716.27680008421726</v>
          </cell>
          <cell r="I304">
            <v>716.27680008421726</v>
          </cell>
          <cell r="J304">
            <v>737.89451170325071</v>
          </cell>
          <cell r="K304">
            <v>737.89451170325071</v>
          </cell>
          <cell r="L304">
            <v>737.89451170325071</v>
          </cell>
          <cell r="M304">
            <v>737.89451170325071</v>
          </cell>
          <cell r="N304">
            <v>737.89451170325071</v>
          </cell>
          <cell r="O304">
            <v>737.89451170325071</v>
          </cell>
        </row>
        <row r="305">
          <cell r="D305">
            <v>952.11675396061912</v>
          </cell>
          <cell r="E305">
            <v>952.11675396061912</v>
          </cell>
          <cell r="F305">
            <v>952.11675396061912</v>
          </cell>
          <cell r="G305">
            <v>952.11675396061912</v>
          </cell>
          <cell r="H305">
            <v>952.11675396061912</v>
          </cell>
          <cell r="I305">
            <v>952.11675396061912</v>
          </cell>
          <cell r="J305">
            <v>1043.5846038590182</v>
          </cell>
          <cell r="K305">
            <v>1043.5846038590182</v>
          </cell>
          <cell r="L305">
            <v>1043.5846038590182</v>
          </cell>
          <cell r="M305">
            <v>1043.5846038590182</v>
          </cell>
          <cell r="N305">
            <v>1043.5846038590182</v>
          </cell>
          <cell r="O305">
            <v>1043.5846038590182</v>
          </cell>
        </row>
        <row r="306">
          <cell r="D306">
            <v>772.54536665303112</v>
          </cell>
          <cell r="E306">
            <v>772.54536665303112</v>
          </cell>
          <cell r="F306">
            <v>772.54536665303112</v>
          </cell>
          <cell r="G306">
            <v>772.54536665303112</v>
          </cell>
          <cell r="H306">
            <v>772.54536665303112</v>
          </cell>
          <cell r="I306">
            <v>772.54536665303112</v>
          </cell>
          <cell r="J306">
            <v>795.79236301861113</v>
          </cell>
          <cell r="K306">
            <v>795.79236301861113</v>
          </cell>
          <cell r="L306">
            <v>795.79236301861113</v>
          </cell>
          <cell r="M306">
            <v>795.79236301861113</v>
          </cell>
          <cell r="N306">
            <v>795.79236301861113</v>
          </cell>
          <cell r="O306">
            <v>795.79236301861113</v>
          </cell>
        </row>
        <row r="307">
          <cell r="D307">
            <v>805.34823091760381</v>
          </cell>
          <cell r="E307">
            <v>805.34823091760381</v>
          </cell>
          <cell r="F307">
            <v>805.34823091760381</v>
          </cell>
          <cell r="G307">
            <v>805.34823091760381</v>
          </cell>
          <cell r="H307">
            <v>805.34823091760381</v>
          </cell>
          <cell r="I307">
            <v>805.34823091760381</v>
          </cell>
          <cell r="J307">
            <v>829.40936813413134</v>
          </cell>
          <cell r="K307">
            <v>829.40936813413134</v>
          </cell>
          <cell r="L307">
            <v>829.40936813413134</v>
          </cell>
          <cell r="M307">
            <v>829.40936813413134</v>
          </cell>
          <cell r="N307">
            <v>829.40936813413134</v>
          </cell>
          <cell r="O307">
            <v>829.40936813413134</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06122021"/>
      <sheetName val="Приложение_07122021"/>
      <sheetName val="Анализ"/>
    </sheetNames>
    <sheetDataSet>
      <sheetData sheetId="0"/>
      <sheetData sheetId="1">
        <row r="287">
          <cell r="D287">
            <v>831.24718847955194</v>
          </cell>
          <cell r="E287">
            <v>831.24718847955194</v>
          </cell>
          <cell r="F287">
            <v>831.24718847955194</v>
          </cell>
          <cell r="G287">
            <v>831.24718847955194</v>
          </cell>
          <cell r="H287">
            <v>831.24718847955194</v>
          </cell>
          <cell r="I287">
            <v>831.24718847955194</v>
          </cell>
          <cell r="J287">
            <v>916.66191439450336</v>
          </cell>
          <cell r="K287">
            <v>916.66191439450336</v>
          </cell>
          <cell r="L287">
            <v>916.66191439450336</v>
          </cell>
          <cell r="M287">
            <v>916.66191439450336</v>
          </cell>
          <cell r="N287">
            <v>916.66191439450336</v>
          </cell>
          <cell r="O287">
            <v>916.66191439450336</v>
          </cell>
        </row>
        <row r="288">
          <cell r="D288">
            <v>829.96280231243691</v>
          </cell>
          <cell r="E288">
            <v>829.96280231243691</v>
          </cell>
          <cell r="F288">
            <v>829.96280231243691</v>
          </cell>
          <cell r="G288">
            <v>829.96280231243691</v>
          </cell>
          <cell r="H288">
            <v>829.96280231243691</v>
          </cell>
          <cell r="I288">
            <v>829.96280231243691</v>
          </cell>
          <cell r="J288">
            <v>891.22089549292502</v>
          </cell>
          <cell r="K288">
            <v>891.22089549292502</v>
          </cell>
          <cell r="L288">
            <v>891.22089549292502</v>
          </cell>
          <cell r="M288">
            <v>891.22089549292502</v>
          </cell>
          <cell r="N288">
            <v>891.22089549292502</v>
          </cell>
          <cell r="O288">
            <v>891.22089549292502</v>
          </cell>
        </row>
        <row r="289">
          <cell r="D289">
            <v>819.80691440465205</v>
          </cell>
          <cell r="E289">
            <v>819.80691440465205</v>
          </cell>
          <cell r="F289">
            <v>819.80691440465205</v>
          </cell>
          <cell r="G289">
            <v>819.80691440465205</v>
          </cell>
          <cell r="H289">
            <v>819.80691440465205</v>
          </cell>
          <cell r="I289">
            <v>819.80691440465205</v>
          </cell>
          <cell r="J289">
            <v>884.50223750494649</v>
          </cell>
          <cell r="K289">
            <v>884.50223750494649</v>
          </cell>
          <cell r="L289">
            <v>884.50223750494649</v>
          </cell>
          <cell r="M289">
            <v>884.50223750494649</v>
          </cell>
          <cell r="N289">
            <v>884.50223750494649</v>
          </cell>
          <cell r="O289">
            <v>884.50223750494649</v>
          </cell>
        </row>
        <row r="290">
          <cell r="D290">
            <v>708.41779539040181</v>
          </cell>
          <cell r="E290">
            <v>708.41779539040181</v>
          </cell>
          <cell r="F290">
            <v>708.41779539040181</v>
          </cell>
          <cell r="G290">
            <v>708.41779539040181</v>
          </cell>
          <cell r="H290">
            <v>708.41779539040181</v>
          </cell>
          <cell r="I290">
            <v>708.41779539040181</v>
          </cell>
          <cell r="J290">
            <v>752.99766326478664</v>
          </cell>
          <cell r="K290">
            <v>752.99766326478664</v>
          </cell>
          <cell r="L290">
            <v>752.99766326478664</v>
          </cell>
          <cell r="M290">
            <v>752.99766326478664</v>
          </cell>
          <cell r="N290">
            <v>752.99766326478664</v>
          </cell>
          <cell r="O290">
            <v>752.99766326478664</v>
          </cell>
        </row>
        <row r="291">
          <cell r="D291">
            <v>670.97992356519035</v>
          </cell>
          <cell r="E291">
            <v>670.97992356519035</v>
          </cell>
          <cell r="F291">
            <v>670.97992356519035</v>
          </cell>
          <cell r="G291">
            <v>670.97992356519035</v>
          </cell>
          <cell r="H291">
            <v>670.97992356519035</v>
          </cell>
          <cell r="I291">
            <v>670.97992356519035</v>
          </cell>
          <cell r="J291">
            <v>712.99649995285529</v>
          </cell>
          <cell r="K291">
            <v>712.99649995285529</v>
          </cell>
          <cell r="L291">
            <v>712.99649995285529</v>
          </cell>
          <cell r="M291">
            <v>712.99649995285529</v>
          </cell>
          <cell r="N291">
            <v>712.99649995285529</v>
          </cell>
          <cell r="O291">
            <v>712.99649995285529</v>
          </cell>
        </row>
        <row r="292">
          <cell r="D292">
            <v>707.86489889034169</v>
          </cell>
          <cell r="E292">
            <v>707.86489889034169</v>
          </cell>
          <cell r="F292">
            <v>707.86489889034169</v>
          </cell>
          <cell r="G292">
            <v>707.86489889034169</v>
          </cell>
          <cell r="H292">
            <v>707.86489889034169</v>
          </cell>
          <cell r="I292">
            <v>707.86489889034169</v>
          </cell>
          <cell r="J292">
            <v>752.39317320991006</v>
          </cell>
          <cell r="K292">
            <v>752.39317320991006</v>
          </cell>
          <cell r="L292">
            <v>752.39317320991006</v>
          </cell>
          <cell r="M292">
            <v>752.39317320991006</v>
          </cell>
          <cell r="N292">
            <v>752.39317320991006</v>
          </cell>
          <cell r="O292">
            <v>752.39317320991006</v>
          </cell>
        </row>
        <row r="293">
          <cell r="D293">
            <v>857.16250142887452</v>
          </cell>
          <cell r="E293">
            <v>857.16250142887452</v>
          </cell>
          <cell r="F293">
            <v>857.16250142887452</v>
          </cell>
          <cell r="G293">
            <v>857.16250142887452</v>
          </cell>
          <cell r="H293">
            <v>857.16250142887452</v>
          </cell>
          <cell r="I293">
            <v>857.16250142887452</v>
          </cell>
          <cell r="J293">
            <v>902.976613414898</v>
          </cell>
          <cell r="K293">
            <v>902.976613414898</v>
          </cell>
          <cell r="L293">
            <v>902.976613414898</v>
          </cell>
          <cell r="M293">
            <v>902.976613414898</v>
          </cell>
          <cell r="N293">
            <v>902.976613414898</v>
          </cell>
          <cell r="O293">
            <v>902.976613414898</v>
          </cell>
        </row>
        <row r="294">
          <cell r="D294">
            <v>872.80626254695392</v>
          </cell>
          <cell r="E294">
            <v>872.80626254695392</v>
          </cell>
          <cell r="F294">
            <v>872.80626254695392</v>
          </cell>
          <cell r="G294">
            <v>872.80626254695392</v>
          </cell>
          <cell r="H294">
            <v>872.80626254695392</v>
          </cell>
          <cell r="I294">
            <v>872.80626254695392</v>
          </cell>
          <cell r="J294">
            <v>919.16235373677034</v>
          </cell>
          <cell r="K294">
            <v>919.16235373677034</v>
          </cell>
          <cell r="L294">
            <v>919.16235373677034</v>
          </cell>
          <cell r="M294">
            <v>919.16235373677034</v>
          </cell>
          <cell r="N294">
            <v>919.16235373677034</v>
          </cell>
          <cell r="O294">
            <v>919.16235373677034</v>
          </cell>
        </row>
        <row r="295">
          <cell r="D295">
            <v>856.92269668937001</v>
          </cell>
          <cell r="E295">
            <v>856.92269668937001</v>
          </cell>
          <cell r="F295">
            <v>856.92269668937001</v>
          </cell>
          <cell r="G295">
            <v>856.92269668937001</v>
          </cell>
          <cell r="H295">
            <v>856.92269668937001</v>
          </cell>
          <cell r="I295">
            <v>856.92269668937001</v>
          </cell>
          <cell r="J295">
            <v>902.70663948444053</v>
          </cell>
          <cell r="K295">
            <v>902.70663948444053</v>
          </cell>
          <cell r="L295">
            <v>902.70663948444053</v>
          </cell>
          <cell r="M295">
            <v>902.70663948444053</v>
          </cell>
          <cell r="N295">
            <v>902.70663948444053</v>
          </cell>
          <cell r="O295">
            <v>902.70663948444053</v>
          </cell>
        </row>
        <row r="296">
          <cell r="D296">
            <v>1524.9441216925009</v>
          </cell>
          <cell r="E296">
            <v>1524.9441216925009</v>
          </cell>
          <cell r="F296">
            <v>1524.9441216925009</v>
          </cell>
          <cell r="G296">
            <v>1524.9441216925009</v>
          </cell>
          <cell r="H296">
            <v>1524.9441216925009</v>
          </cell>
          <cell r="I296">
            <v>1524.9441216925009</v>
          </cell>
          <cell r="J296">
            <v>1656.4296727698425</v>
          </cell>
          <cell r="K296">
            <v>1656.4296727698425</v>
          </cell>
          <cell r="L296">
            <v>1656.4296727698425</v>
          </cell>
          <cell r="M296">
            <v>1656.4296727698425</v>
          </cell>
          <cell r="N296">
            <v>1656.4296727698425</v>
          </cell>
          <cell r="O296">
            <v>1656.4296727698425</v>
          </cell>
        </row>
        <row r="297">
          <cell r="D297">
            <v>737.89451170325071</v>
          </cell>
          <cell r="E297">
            <v>737.89451170325071</v>
          </cell>
          <cell r="F297">
            <v>737.89451170325071</v>
          </cell>
          <cell r="G297">
            <v>737.89451170325071</v>
          </cell>
          <cell r="H297">
            <v>737.89451170325071</v>
          </cell>
          <cell r="I297">
            <v>737.89451170325071</v>
          </cell>
          <cell r="J297">
            <v>811.04037235348176</v>
          </cell>
          <cell r="K297">
            <v>811.04037235348176</v>
          </cell>
          <cell r="L297">
            <v>811.04037235348176</v>
          </cell>
          <cell r="M297">
            <v>811.04037235348176</v>
          </cell>
          <cell r="N297">
            <v>811.04037235348176</v>
          </cell>
          <cell r="O297">
            <v>811.04037235348176</v>
          </cell>
        </row>
        <row r="298">
          <cell r="D298">
            <v>1043.5846038590182</v>
          </cell>
          <cell r="E298">
            <v>1043.5846038590182</v>
          </cell>
          <cell r="F298">
            <v>1043.5846038590182</v>
          </cell>
          <cell r="G298">
            <v>1043.5846038590182</v>
          </cell>
          <cell r="H298">
            <v>1043.5846038590182</v>
          </cell>
          <cell r="I298">
            <v>1043.5846038590182</v>
          </cell>
          <cell r="J298">
            <v>1053.7087490929066</v>
          </cell>
          <cell r="K298">
            <v>1053.7087490929066</v>
          </cell>
          <cell r="L298">
            <v>1053.7087490929066</v>
          </cell>
          <cell r="M298">
            <v>1053.7087490929066</v>
          </cell>
          <cell r="N298">
            <v>1053.7087490929066</v>
          </cell>
          <cell r="O298">
            <v>1053.7087490929066</v>
          </cell>
        </row>
        <row r="299">
          <cell r="D299">
            <v>795.79236301861113</v>
          </cell>
          <cell r="E299">
            <v>795.79236301861113</v>
          </cell>
          <cell r="F299">
            <v>795.79236301861113</v>
          </cell>
          <cell r="G299">
            <v>795.79236301861113</v>
          </cell>
          <cell r="H299">
            <v>795.79236301861113</v>
          </cell>
          <cell r="I299">
            <v>795.79236301861113</v>
          </cell>
          <cell r="J299">
            <v>853.89200592328041</v>
          </cell>
          <cell r="K299">
            <v>853.89200592328041</v>
          </cell>
          <cell r="L299">
            <v>853.89200592328041</v>
          </cell>
          <cell r="M299">
            <v>853.89200592328041</v>
          </cell>
          <cell r="N299">
            <v>853.89200592328041</v>
          </cell>
          <cell r="O299">
            <v>853.89200592328041</v>
          </cell>
        </row>
        <row r="300">
          <cell r="D300">
            <v>829.40936813413134</v>
          </cell>
          <cell r="E300">
            <v>829.40936813413134</v>
          </cell>
          <cell r="F300">
            <v>829.40936813413134</v>
          </cell>
          <cell r="G300">
            <v>829.40936813413134</v>
          </cell>
          <cell r="H300">
            <v>829.40936813413134</v>
          </cell>
          <cell r="I300">
            <v>829.40936813413134</v>
          </cell>
          <cell r="J300">
            <v>893.6912490260986</v>
          </cell>
          <cell r="K300">
            <v>893.6912490260986</v>
          </cell>
          <cell r="L300">
            <v>893.6912490260986</v>
          </cell>
          <cell r="M300">
            <v>893.6912490260986</v>
          </cell>
          <cell r="N300">
            <v>893.6912490260986</v>
          </cell>
          <cell r="O300">
            <v>893.6912490260986</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855.59179299692755</v>
          </cell>
          <cell r="X170">
            <v>855.87949596126361</v>
          </cell>
          <cell r="AD170">
            <v>858.00576839276437</v>
          </cell>
          <cell r="AJ170">
            <v>858.91965261145356</v>
          </cell>
          <cell r="AP170">
            <v>844.87400156796411</v>
          </cell>
          <cell r="AV170">
            <v>844.87400156796423</v>
          </cell>
          <cell r="BB170">
            <v>844.87400156796423</v>
          </cell>
          <cell r="BH170">
            <v>844.874001567964</v>
          </cell>
          <cell r="BN170">
            <v>844.87400156796411</v>
          </cell>
          <cell r="BT170">
            <v>857.23225040523698</v>
          </cell>
          <cell r="BZ170">
            <v>857.69077209630677</v>
          </cell>
          <cell r="CF170">
            <v>856.03017191833862</v>
          </cell>
        </row>
        <row r="200">
          <cell r="R200">
            <v>916.99221850671256</v>
          </cell>
          <cell r="X200">
            <v>917.30006067855209</v>
          </cell>
          <cell r="AD200">
            <v>919.57517218025794</v>
          </cell>
          <cell r="AJ200">
            <v>920.55302829425534</v>
          </cell>
          <cell r="AP200">
            <v>905.52418167772169</v>
          </cell>
          <cell r="AV200">
            <v>905.5241816777218</v>
          </cell>
          <cell r="BB200">
            <v>905.61518167772181</v>
          </cell>
          <cell r="BH200">
            <v>905.61518167772158</v>
          </cell>
          <cell r="BN200">
            <v>905.61518167772169</v>
          </cell>
          <cell r="BT200">
            <v>918.83850793360364</v>
          </cell>
          <cell r="BZ200">
            <v>919.32912614304837</v>
          </cell>
          <cell r="CF200">
            <v>917.55228395262236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848.40719132883385</v>
          </cell>
          <cell r="X170">
            <v>848.40719132883385</v>
          </cell>
          <cell r="AD170">
            <v>848.40719132883362</v>
          </cell>
          <cell r="AJ170">
            <v>848.40719132883385</v>
          </cell>
          <cell r="AP170">
            <v>853.3585500000346</v>
          </cell>
          <cell r="AV170">
            <v>852.52033520269811</v>
          </cell>
          <cell r="BB170">
            <v>855.63395089390963</v>
          </cell>
          <cell r="BH170">
            <v>852.90889895721239</v>
          </cell>
          <cell r="BN170">
            <v>852.66145830302867</v>
          </cell>
          <cell r="BT170">
            <v>848.40719132883373</v>
          </cell>
          <cell r="BZ170">
            <v>848.40719132883339</v>
          </cell>
          <cell r="CF170">
            <v>848.40719132883385</v>
          </cell>
        </row>
        <row r="200">
          <cell r="R200">
            <v>909.30469472185223</v>
          </cell>
          <cell r="X200">
            <v>909.30469472185223</v>
          </cell>
          <cell r="AD200">
            <v>909.304694721852</v>
          </cell>
          <cell r="AJ200">
            <v>909.30469472185223</v>
          </cell>
          <cell r="AP200">
            <v>914.60264850003705</v>
          </cell>
          <cell r="AV200">
            <v>913.70575866688705</v>
          </cell>
          <cell r="BB200">
            <v>917.12832745648336</v>
          </cell>
          <cell r="BH200">
            <v>914.21252188421738</v>
          </cell>
          <cell r="BN200">
            <v>913.94776038424072</v>
          </cell>
          <cell r="BT200">
            <v>909.39569472185212</v>
          </cell>
          <cell r="BZ200">
            <v>909.39569472185178</v>
          </cell>
          <cell r="CF200">
            <v>909.39569472185224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03">
          <cell r="R203">
            <v>1107.1239298242779</v>
          </cell>
          <cell r="X203">
            <v>1106.9446818751376</v>
          </cell>
          <cell r="AD203">
            <v>1107.2688743820675</v>
          </cell>
          <cell r="AJ203">
            <v>1108.307096411115</v>
          </cell>
          <cell r="AP203">
            <v>1109.6271611892396</v>
          </cell>
          <cell r="AV203">
            <v>1112.2073057120906</v>
          </cell>
          <cell r="BB203">
            <v>1110.6888845619023</v>
          </cell>
          <cell r="BH203">
            <v>1111.1260754806017</v>
          </cell>
          <cell r="BN203">
            <v>1109.8602764068607</v>
          </cell>
          <cell r="BT203">
            <v>1108.9507980195856</v>
          </cell>
          <cell r="BZ203">
            <v>1108.1754992095969</v>
          </cell>
          <cell r="CF203">
            <v>1106.9703055621233</v>
          </cell>
        </row>
        <row r="239">
          <cell r="R239">
            <v>1186.1316049119773</v>
          </cell>
          <cell r="X239">
            <v>1185.9398096063974</v>
          </cell>
          <cell r="AD239">
            <v>1186.2866955888123</v>
          </cell>
          <cell r="AJ239">
            <v>1187.3975931598932</v>
          </cell>
          <cell r="AP239">
            <v>1188.8100624724864</v>
          </cell>
          <cell r="AV239">
            <v>1191.570817111937</v>
          </cell>
          <cell r="BB239">
            <v>1190.0371064812355</v>
          </cell>
          <cell r="BH239">
            <v>1190.5049007642438</v>
          </cell>
          <cell r="BN239">
            <v>1189.1504957553409</v>
          </cell>
          <cell r="BT239">
            <v>1188.1773538809566</v>
          </cell>
          <cell r="BZ239">
            <v>1187.3477841542685</v>
          </cell>
          <cell r="CF239">
            <v>1186.0582269514719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961.36528046902072</v>
          </cell>
          <cell r="X170">
            <v>961.3314691186373</v>
          </cell>
          <cell r="AD170">
            <v>962.00705996840611</v>
          </cell>
          <cell r="AJ170">
            <v>961.30783131708017</v>
          </cell>
          <cell r="AP170">
            <v>962.13304153498848</v>
          </cell>
          <cell r="AV170">
            <v>962.38447623712125</v>
          </cell>
          <cell r="BB170">
            <v>962.42261074320834</v>
          </cell>
          <cell r="BH170">
            <v>962.55325713766899</v>
          </cell>
          <cell r="BN170">
            <v>962.19466963610637</v>
          </cell>
          <cell r="BT170">
            <v>961.32723682068888</v>
          </cell>
          <cell r="BZ170">
            <v>961.25028062289766</v>
          </cell>
          <cell r="CF170">
            <v>961.30384449117605</v>
          </cell>
        </row>
        <row r="200">
          <cell r="R200">
            <v>1030.1698501018523</v>
          </cell>
          <cell r="X200">
            <v>1030.133671956942</v>
          </cell>
          <cell r="AD200">
            <v>1030.8565541661947</v>
          </cell>
          <cell r="AJ200">
            <v>1030.1083795092759</v>
          </cell>
          <cell r="AP200">
            <v>1030.9913544424378</v>
          </cell>
          <cell r="AV200">
            <v>1031.2603895737197</v>
          </cell>
          <cell r="BB200">
            <v>1031.392193495233</v>
          </cell>
          <cell r="BH200">
            <v>1031.5319851373058</v>
          </cell>
          <cell r="BN200">
            <v>1031.1482965106338</v>
          </cell>
          <cell r="BT200">
            <v>1030.220143398137</v>
          </cell>
          <cell r="BZ200">
            <v>1030.1378002665006</v>
          </cell>
          <cell r="CF200">
            <v>1030.1951136055584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1048.8352525372113</v>
          </cell>
          <cell r="X170">
            <v>1048.9157583407271</v>
          </cell>
          <cell r="AD170">
            <v>1048.7216569453251</v>
          </cell>
          <cell r="AJ170">
            <v>1045.949931821285</v>
          </cell>
          <cell r="AP170">
            <v>1044.8649623998249</v>
          </cell>
          <cell r="AV170">
            <v>1049.6786439886291</v>
          </cell>
          <cell r="BB170">
            <v>1048.5724187206133</v>
          </cell>
          <cell r="BH170">
            <v>1048.5068953460195</v>
          </cell>
          <cell r="BN170">
            <v>1048.590305525589</v>
          </cell>
          <cell r="BT170">
            <v>1047.9777532055793</v>
          </cell>
          <cell r="BZ170">
            <v>1048.7359349125943</v>
          </cell>
          <cell r="CF170">
            <v>1048.8551655458091</v>
          </cell>
        </row>
        <row r="200">
          <cell r="R200">
            <v>1123.7627202148162</v>
          </cell>
          <cell r="X200">
            <v>1123.848861424578</v>
          </cell>
          <cell r="AD200">
            <v>1123.641172931498</v>
          </cell>
          <cell r="AJ200">
            <v>1120.675427048775</v>
          </cell>
          <cell r="AP200">
            <v>1119.5145097678128</v>
          </cell>
          <cell r="AV200">
            <v>1124.6651490678332</v>
          </cell>
          <cell r="BB200">
            <v>1123.5724880310563</v>
          </cell>
          <cell r="BH200">
            <v>1123.5023780202409</v>
          </cell>
          <cell r="BN200">
            <v>1123.5916269123802</v>
          </cell>
          <cell r="BT200">
            <v>1122.9361959299699</v>
          </cell>
          <cell r="BZ200">
            <v>1123.7474503564758</v>
          </cell>
          <cell r="CF200">
            <v>1123.8750271340157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969.59960762433332</v>
          </cell>
          <cell r="X170">
            <v>969.22642908496107</v>
          </cell>
          <cell r="AD170">
            <v>969.77065082298486</v>
          </cell>
          <cell r="AJ170">
            <v>969.55090411715685</v>
          </cell>
          <cell r="AP170">
            <v>969.53479652582155</v>
          </cell>
          <cell r="AV170">
            <v>969.50517324563418</v>
          </cell>
          <cell r="BB170">
            <v>969.48953429638823</v>
          </cell>
          <cell r="BH170">
            <v>969.54975722819768</v>
          </cell>
          <cell r="BN170">
            <v>969.46727668661038</v>
          </cell>
          <cell r="BT170">
            <v>969.47686510052097</v>
          </cell>
          <cell r="BZ170">
            <v>969.62462595351849</v>
          </cell>
          <cell r="CF170">
            <v>969.58393169475016</v>
          </cell>
        </row>
        <row r="200">
          <cell r="R200">
            <v>1038.9805801580367</v>
          </cell>
          <cell r="X200">
            <v>1038.5812791209084</v>
          </cell>
          <cell r="AD200">
            <v>1039.1635963805938</v>
          </cell>
          <cell r="AJ200">
            <v>1038.9284674053579</v>
          </cell>
          <cell r="AP200">
            <v>1038.911232282629</v>
          </cell>
          <cell r="AV200">
            <v>1038.8795353728287</v>
          </cell>
          <cell r="BB200">
            <v>1038.9538016971353</v>
          </cell>
          <cell r="BH200">
            <v>1039.0182402341716</v>
          </cell>
          <cell r="BN200">
            <v>1038.929986054673</v>
          </cell>
          <cell r="BT200">
            <v>1038.9402456575574</v>
          </cell>
          <cell r="BZ200">
            <v>1039.0983497702648</v>
          </cell>
          <cell r="CF200">
            <v>1039.0548069133827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969.91629458838111</v>
          </cell>
          <cell r="X170">
            <v>971.35766853241</v>
          </cell>
          <cell r="AD170">
            <v>969.68769982683102</v>
          </cell>
          <cell r="AJ170">
            <v>969.58464702537833</v>
          </cell>
          <cell r="AP170">
            <v>969.58514297029012</v>
          </cell>
          <cell r="AV170">
            <v>969.54040858541407</v>
          </cell>
          <cell r="BB170">
            <v>969.66707856267203</v>
          </cell>
          <cell r="BH170">
            <v>969.58763074145884</v>
          </cell>
          <cell r="BN170">
            <v>969.68713429941408</v>
          </cell>
          <cell r="BT170">
            <v>969.58390655719904</v>
          </cell>
          <cell r="BZ170">
            <v>969.58396453698481</v>
          </cell>
          <cell r="CF170">
            <v>969.52600940759669</v>
          </cell>
        </row>
        <row r="200">
          <cell r="R200">
            <v>1039.3194352095679</v>
          </cell>
          <cell r="X200">
            <v>1040.8617053296787</v>
          </cell>
          <cell r="AD200">
            <v>1039.0748388147092</v>
          </cell>
          <cell r="AJ200">
            <v>1038.964572317155</v>
          </cell>
          <cell r="AP200">
            <v>1038.9651029782106</v>
          </cell>
          <cell r="AV200">
            <v>1038.9172371863931</v>
          </cell>
          <cell r="BB200">
            <v>1039.143774062059</v>
          </cell>
          <cell r="BH200">
            <v>1039.0587648933608</v>
          </cell>
          <cell r="BN200">
            <v>1039.1652337003729</v>
          </cell>
          <cell r="BT200">
            <v>1039.054780016203</v>
          </cell>
          <cell r="BZ200">
            <v>1039.0548420545738</v>
          </cell>
          <cell r="CF200">
            <v>1038.9928300661284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969.51064950569446</v>
          </cell>
          <cell r="X170">
            <v>969.54410499606047</v>
          </cell>
          <cell r="AD170">
            <v>969.69603520598173</v>
          </cell>
          <cell r="AJ170">
            <v>969.52632324741853</v>
          </cell>
          <cell r="AP170">
            <v>969.5116132444042</v>
          </cell>
          <cell r="AV170">
            <v>969.53362878091195</v>
          </cell>
          <cell r="BB170">
            <v>969.41770022118988</v>
          </cell>
          <cell r="BH170">
            <v>969.43886513326959</v>
          </cell>
          <cell r="BN170">
            <v>969.49493530108214</v>
          </cell>
          <cell r="BT170">
            <v>969.49099608368124</v>
          </cell>
          <cell r="BZ170">
            <v>969.60222764299795</v>
          </cell>
          <cell r="CF170">
            <v>969.48043527483173</v>
          </cell>
        </row>
        <row r="200">
          <cell r="R200">
            <v>1038.8853949710931</v>
          </cell>
          <cell r="X200">
            <v>1038.9211923457847</v>
          </cell>
          <cell r="AD200">
            <v>1039.0837576704005</v>
          </cell>
          <cell r="AJ200">
            <v>1038.9021658747379</v>
          </cell>
          <cell r="AP200">
            <v>1038.8864261715125</v>
          </cell>
          <cell r="AV200">
            <v>1038.9099827955758</v>
          </cell>
          <cell r="BB200">
            <v>1038.876939236673</v>
          </cell>
          <cell r="BH200">
            <v>1038.8995856925985</v>
          </cell>
          <cell r="BN200">
            <v>1038.9595807721578</v>
          </cell>
          <cell r="BT200">
            <v>1038.955365809539</v>
          </cell>
          <cell r="BZ200">
            <v>1039.0743835780079</v>
          </cell>
          <cell r="CF200">
            <v>1038.94406574407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926.47871667749826</v>
          </cell>
          <cell r="X170">
            <v>926.76748919281988</v>
          </cell>
          <cell r="AD170">
            <v>926.16693224990433</v>
          </cell>
          <cell r="AJ170">
            <v>926.96951559572835</v>
          </cell>
          <cell r="AP170">
            <v>927.51906034446733</v>
          </cell>
          <cell r="AV170">
            <v>927.39925458850291</v>
          </cell>
          <cell r="BB170">
            <v>927.76200518283792</v>
          </cell>
          <cell r="BH170">
            <v>928.08820394484815</v>
          </cell>
          <cell r="BN170">
            <v>928.02969218823</v>
          </cell>
          <cell r="BT170">
            <v>928.72913371106915</v>
          </cell>
          <cell r="BZ170">
            <v>927.7201561914045</v>
          </cell>
          <cell r="CF170">
            <v>926.98832072392645</v>
          </cell>
        </row>
        <row r="200">
          <cell r="R200">
            <v>992.8412268449232</v>
          </cell>
          <cell r="X200">
            <v>993.15021343631736</v>
          </cell>
          <cell r="AD200">
            <v>992.50761750739775</v>
          </cell>
          <cell r="AJ200">
            <v>993.36638168742945</v>
          </cell>
          <cell r="AP200">
            <v>993.95439456858014</v>
          </cell>
          <cell r="AV200">
            <v>993.82620240969823</v>
          </cell>
          <cell r="BB200">
            <v>994.30534554563667</v>
          </cell>
          <cell r="BH200">
            <v>994.65437822098761</v>
          </cell>
          <cell r="BN200">
            <v>994.59177064140613</v>
          </cell>
          <cell r="BT200">
            <v>995.34017307084412</v>
          </cell>
          <cell r="BZ200">
            <v>994.26056712480295</v>
          </cell>
          <cell r="CF200">
            <v>993.47750317460134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1006.5482734127154</v>
          </cell>
          <cell r="X170">
            <v>1006.8335076971795</v>
          </cell>
          <cell r="AD170">
            <v>1006.2057756437125</v>
          </cell>
          <cell r="AJ170">
            <v>1007.145271237778</v>
          </cell>
          <cell r="AP170">
            <v>1007.7372551016347</v>
          </cell>
          <cell r="AV170">
            <v>1007.5725493851561</v>
          </cell>
          <cell r="BB170">
            <v>1007.5452520845648</v>
          </cell>
          <cell r="BH170">
            <v>1007.6504091431337</v>
          </cell>
          <cell r="BN170">
            <v>1008.1271725812385</v>
          </cell>
          <cell r="BT170">
            <v>1009.0290971625789</v>
          </cell>
          <cell r="BZ170">
            <v>1008.0680838298763</v>
          </cell>
          <cell r="CF170">
            <v>1007.2130037526099</v>
          </cell>
        </row>
        <row r="200">
          <cell r="R200">
            <v>1078.5156525516056</v>
          </cell>
          <cell r="X200">
            <v>1078.8208532359822</v>
          </cell>
          <cell r="AD200">
            <v>1078.1491799387725</v>
          </cell>
          <cell r="AJ200">
            <v>1079.1544402244226</v>
          </cell>
          <cell r="AP200">
            <v>1079.7878629587492</v>
          </cell>
          <cell r="AV200">
            <v>1079.6116278421171</v>
          </cell>
          <cell r="BB200">
            <v>1079.6734197304843</v>
          </cell>
          <cell r="BH200">
            <v>1079.785937783153</v>
          </cell>
          <cell r="BN200">
            <v>1080.2960746619251</v>
          </cell>
          <cell r="BT200">
            <v>1081.2611339639593</v>
          </cell>
          <cell r="BZ200">
            <v>1080.2328496979676</v>
          </cell>
          <cell r="CF200">
            <v>1079.3179140152924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1041.418793727431</v>
          </cell>
          <cell r="X170">
            <v>1042.2670222374086</v>
          </cell>
          <cell r="AD170">
            <v>1042.226051054681</v>
          </cell>
          <cell r="AJ170">
            <v>1040.6110140332257</v>
          </cell>
          <cell r="AP170">
            <v>1041.3811437923518</v>
          </cell>
          <cell r="AV170">
            <v>1041.709981633137</v>
          </cell>
          <cell r="BB170">
            <v>1041.6822772688436</v>
          </cell>
          <cell r="BH170">
            <v>1041.0449154129992</v>
          </cell>
          <cell r="BN170">
            <v>1040.8607087461744</v>
          </cell>
          <cell r="BT170">
            <v>1040.8788509770909</v>
          </cell>
          <cell r="BZ170">
            <v>1041.5630220695939</v>
          </cell>
          <cell r="CF170">
            <v>1040.8446512942228</v>
          </cell>
        </row>
        <row r="200">
          <cell r="R200">
            <v>1115.8271092883513</v>
          </cell>
          <cell r="X200">
            <v>1116.7347137940274</v>
          </cell>
          <cell r="AD200">
            <v>1116.6908746285087</v>
          </cell>
          <cell r="AJ200">
            <v>1114.9627850155516</v>
          </cell>
          <cell r="AP200">
            <v>1115.7868238578167</v>
          </cell>
          <cell r="AV200">
            <v>1116.1386803474566</v>
          </cell>
          <cell r="BB200">
            <v>1116.2000366776626</v>
          </cell>
          <cell r="BH200">
            <v>1115.5180594919091</v>
          </cell>
          <cell r="BN200">
            <v>1115.3209583584066</v>
          </cell>
          <cell r="BT200">
            <v>1115.3403705454873</v>
          </cell>
          <cell r="BZ200">
            <v>1116.0724336144654</v>
          </cell>
          <cell r="CF200">
            <v>1115.3037768848183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679.82255847075658</v>
          </cell>
          <cell r="X170">
            <v>680.40807706818021</v>
          </cell>
          <cell r="AD170">
            <v>679.85121271138098</v>
          </cell>
          <cell r="AJ170">
            <v>679.82042863294282</v>
          </cell>
          <cell r="AP170">
            <v>679.8961361415378</v>
          </cell>
          <cell r="AV170">
            <v>680.24485220346332</v>
          </cell>
          <cell r="BB170">
            <v>681.02288138189351</v>
          </cell>
          <cell r="BH170">
            <v>679.81647169084567</v>
          </cell>
          <cell r="BN170">
            <v>682.56152786958671</v>
          </cell>
          <cell r="BT170">
            <v>0</v>
          </cell>
          <cell r="BZ170">
            <v>680.80614143682726</v>
          </cell>
          <cell r="CF170">
            <v>680.2619423954269</v>
          </cell>
        </row>
        <row r="200">
          <cell r="R200">
            <v>728.91913756370957</v>
          </cell>
          <cell r="X200">
            <v>729.54564246295286</v>
          </cell>
          <cell r="AD200">
            <v>728.94979760117769</v>
          </cell>
          <cell r="AJ200">
            <v>728.91685863724888</v>
          </cell>
          <cell r="AP200">
            <v>728.99786567144554</v>
          </cell>
          <cell r="AV200">
            <v>729.3709918577058</v>
          </cell>
          <cell r="BB200">
            <v>730.29448307862617</v>
          </cell>
          <cell r="BH200">
            <v>729.00362470920493</v>
          </cell>
          <cell r="BN200">
            <v>731.94083482045789</v>
          </cell>
          <cell r="BT200">
            <v>726.3601084359434</v>
          </cell>
          <cell r="BZ200">
            <v>730.06257133740519</v>
          </cell>
          <cell r="CF200">
            <v>729.48027836310689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679.69962490252965</v>
          </cell>
          <cell r="X170">
            <v>679.91360787747749</v>
          </cell>
          <cell r="AD170">
            <v>680.37431322613543</v>
          </cell>
          <cell r="AJ170">
            <v>679.86057236660247</v>
          </cell>
          <cell r="AP170">
            <v>680.234993407665</v>
          </cell>
          <cell r="AV170">
            <v>680.64528181256958</v>
          </cell>
          <cell r="BB170">
            <v>680.93461551516202</v>
          </cell>
          <cell r="BH170">
            <v>679.86785489703459</v>
          </cell>
          <cell r="BN170">
            <v>680.97407776505554</v>
          </cell>
          <cell r="BT170">
            <v>680.46207913830199</v>
          </cell>
          <cell r="BZ170">
            <v>680.17112296038636</v>
          </cell>
          <cell r="CF170">
            <v>680.46158508807912</v>
          </cell>
        </row>
        <row r="200">
          <cell r="R200">
            <v>728.78759864570679</v>
          </cell>
          <cell r="X200">
            <v>729.01656042890102</v>
          </cell>
          <cell r="AD200">
            <v>729.50951515196493</v>
          </cell>
          <cell r="AJ200">
            <v>728.9598124322647</v>
          </cell>
          <cell r="AP200">
            <v>729.3604429462016</v>
          </cell>
          <cell r="AV200">
            <v>729.79945153944948</v>
          </cell>
          <cell r="BB200">
            <v>730.20003860122347</v>
          </cell>
          <cell r="BH200">
            <v>729.05860473982705</v>
          </cell>
          <cell r="BN200">
            <v>730.24226320860953</v>
          </cell>
          <cell r="BT200">
            <v>729.69442467798319</v>
          </cell>
          <cell r="BZ200">
            <v>729.38310156761349</v>
          </cell>
          <cell r="CF200">
            <v>729.69389604424475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680.11315136681401</v>
          </cell>
          <cell r="X170">
            <v>679.86294108948186</v>
          </cell>
          <cell r="AD170">
            <v>679.7739041125127</v>
          </cell>
          <cell r="AJ170">
            <v>680.23460105170898</v>
          </cell>
          <cell r="AP170">
            <v>692.68261096378558</v>
          </cell>
          <cell r="AV170">
            <v>680.32650648146637</v>
          </cell>
          <cell r="BB170">
            <v>680.75048392312556</v>
          </cell>
          <cell r="BH170">
            <v>679.68100894278223</v>
          </cell>
          <cell r="BN170">
            <v>679.62893707678336</v>
          </cell>
          <cell r="BT170">
            <v>679.82225393618489</v>
          </cell>
          <cell r="BZ170">
            <v>680.33226849827849</v>
          </cell>
          <cell r="CF170">
            <v>680.02415713446806</v>
          </cell>
        </row>
        <row r="200">
          <cell r="R200">
            <v>729.23007196249102</v>
          </cell>
          <cell r="X200">
            <v>728.96234696574561</v>
          </cell>
          <cell r="AD200">
            <v>728.86707740038867</v>
          </cell>
          <cell r="AJ200">
            <v>729.36002312532867</v>
          </cell>
          <cell r="AP200">
            <v>742.67939373125057</v>
          </cell>
          <cell r="AV200">
            <v>729.45836193516902</v>
          </cell>
          <cell r="BB200">
            <v>730.00301779774441</v>
          </cell>
          <cell r="BH200">
            <v>728.85867956877701</v>
          </cell>
          <cell r="BN200">
            <v>728.80296267215829</v>
          </cell>
          <cell r="BT200">
            <v>729.00981171171793</v>
          </cell>
          <cell r="BZ200">
            <v>729.55552729315809</v>
          </cell>
          <cell r="CF200">
            <v>729.22584813388085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activeCell="A2" sqref="A2:C2"/>
    </sheetView>
  </sheetViews>
  <sheetFormatPr defaultRowHeight="12.75"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55" t="s">
        <v>0</v>
      </c>
      <c r="B1" s="55"/>
      <c r="C1" s="55"/>
    </row>
    <row r="2" spans="1:7" ht="39.75" customHeight="1" x14ac:dyDescent="0.25">
      <c r="A2" s="55" t="s">
        <v>1</v>
      </c>
      <c r="B2" s="55"/>
      <c r="C2" s="55"/>
    </row>
    <row r="3" spans="1:7" ht="31.5" customHeight="1" x14ac:dyDescent="0.25">
      <c r="A3" s="56" t="s">
        <v>76</v>
      </c>
      <c r="B3" s="56"/>
      <c r="C3" s="56"/>
    </row>
    <row r="4" spans="1:7" ht="18.75" customHeight="1" x14ac:dyDescent="0.25">
      <c r="A4" s="57" t="s">
        <v>2</v>
      </c>
      <c r="B4" s="57"/>
      <c r="C4" s="57"/>
    </row>
    <row r="5" spans="1:7" ht="27" customHeight="1" x14ac:dyDescent="0.25">
      <c r="A5" s="2" t="s">
        <v>3</v>
      </c>
      <c r="B5" s="3">
        <v>2023</v>
      </c>
      <c r="C5" s="4" t="s">
        <v>4</v>
      </c>
    </row>
    <row r="7" spans="1:7" s="6" customFormat="1" ht="35.25" customHeight="1" x14ac:dyDescent="0.25">
      <c r="A7" s="48" t="s">
        <v>5</v>
      </c>
      <c r="B7" s="48"/>
      <c r="C7" s="5" t="s">
        <v>6</v>
      </c>
    </row>
    <row r="8" spans="1:7" s="6" customFormat="1" ht="35.25" customHeight="1" x14ac:dyDescent="0.25">
      <c r="A8" s="48" t="s">
        <v>7</v>
      </c>
      <c r="B8" s="48"/>
      <c r="C8" s="7" t="s">
        <v>8</v>
      </c>
    </row>
    <row r="9" spans="1:7" s="6" customFormat="1" ht="11.25" x14ac:dyDescent="0.25">
      <c r="A9" s="49" t="s">
        <v>9</v>
      </c>
      <c r="B9" s="50"/>
      <c r="C9" s="8" t="s">
        <v>10</v>
      </c>
      <c r="F9" s="9"/>
      <c r="G9" s="10"/>
    </row>
    <row r="10" spans="1:7" s="6" customFormat="1" ht="11.25" x14ac:dyDescent="0.25">
      <c r="A10" s="51"/>
      <c r="B10" s="52"/>
      <c r="C10" s="8" t="s">
        <v>11</v>
      </c>
      <c r="F10" s="9"/>
      <c r="G10" s="10"/>
    </row>
    <row r="11" spans="1:7" s="6" customFormat="1" ht="11.25" x14ac:dyDescent="0.25">
      <c r="A11" s="51"/>
      <c r="B11" s="52"/>
      <c r="C11" s="8" t="s">
        <v>12</v>
      </c>
      <c r="F11" s="9"/>
      <c r="G11" s="10"/>
    </row>
    <row r="12" spans="1:7" s="6" customFormat="1" ht="11.25" x14ac:dyDescent="0.25">
      <c r="A12" s="51"/>
      <c r="B12" s="52"/>
      <c r="C12" s="8" t="s">
        <v>13</v>
      </c>
      <c r="F12" s="9"/>
      <c r="G12" s="10"/>
    </row>
    <row r="13" spans="1:7" s="6" customFormat="1" ht="11.25" x14ac:dyDescent="0.25">
      <c r="A13" s="51"/>
      <c r="B13" s="52"/>
      <c r="C13" s="8" t="s">
        <v>14</v>
      </c>
      <c r="F13" s="9"/>
      <c r="G13" s="10"/>
    </row>
    <row r="14" spans="1:7" s="6" customFormat="1" ht="11.25" x14ac:dyDescent="0.25">
      <c r="A14" s="51"/>
      <c r="B14" s="52"/>
      <c r="C14" s="8" t="s">
        <v>15</v>
      </c>
      <c r="F14" s="9"/>
      <c r="G14" s="10"/>
    </row>
    <row r="15" spans="1:7" s="6" customFormat="1" ht="11.25" x14ac:dyDescent="0.25">
      <c r="A15" s="51"/>
      <c r="B15" s="52"/>
      <c r="C15" s="8" t="s">
        <v>16</v>
      </c>
      <c r="F15" s="9"/>
      <c r="G15" s="10"/>
    </row>
    <row r="16" spans="1:7" s="6" customFormat="1" ht="11.25" x14ac:dyDescent="0.25">
      <c r="A16" s="51"/>
      <c r="B16" s="52"/>
      <c r="C16" s="8" t="s">
        <v>17</v>
      </c>
      <c r="F16" s="9"/>
      <c r="G16" s="10"/>
    </row>
    <row r="17" spans="1:7" s="6" customFormat="1" ht="11.25" x14ac:dyDescent="0.25">
      <c r="A17" s="51"/>
      <c r="B17" s="52"/>
      <c r="C17" s="8" t="s">
        <v>18</v>
      </c>
      <c r="F17" s="9"/>
      <c r="G17" s="10"/>
    </row>
    <row r="18" spans="1:7" s="6" customFormat="1" ht="11.25" x14ac:dyDescent="0.25">
      <c r="A18" s="51"/>
      <c r="B18" s="52"/>
      <c r="C18" s="8" t="s">
        <v>19</v>
      </c>
      <c r="F18" s="9"/>
      <c r="G18" s="10"/>
    </row>
    <row r="19" spans="1:7" s="6" customFormat="1" ht="11.25" x14ac:dyDescent="0.25">
      <c r="A19" s="51"/>
      <c r="B19" s="52"/>
      <c r="C19" s="8" t="s">
        <v>20</v>
      </c>
      <c r="F19" s="9"/>
      <c r="G19" s="10"/>
    </row>
    <row r="20" spans="1:7" s="6" customFormat="1" ht="11.25" x14ac:dyDescent="0.25">
      <c r="A20" s="51"/>
      <c r="B20" s="52"/>
      <c r="C20" s="8" t="s">
        <v>21</v>
      </c>
      <c r="F20" s="9"/>
      <c r="G20" s="10"/>
    </row>
    <row r="21" spans="1:7" s="6" customFormat="1" ht="11.25" x14ac:dyDescent="0.25">
      <c r="A21" s="51"/>
      <c r="B21" s="52"/>
      <c r="C21" s="8" t="s">
        <v>22</v>
      </c>
      <c r="F21" s="9"/>
      <c r="G21" s="10"/>
    </row>
    <row r="22" spans="1:7" s="6" customFormat="1" ht="11.25" x14ac:dyDescent="0.25">
      <c r="A22" s="53"/>
      <c r="B22" s="54"/>
      <c r="C22" s="8" t="s">
        <v>23</v>
      </c>
      <c r="F22" s="9"/>
      <c r="G22" s="10"/>
    </row>
  </sheetData>
  <mergeCells count="7">
    <mergeCell ref="A8:B8"/>
    <mergeCell ref="A9:B22"/>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sqref="A1:C1"/>
    </sheetView>
  </sheetViews>
  <sheetFormatPr defaultRowHeight="12.75" x14ac:dyDescent="0.25"/>
  <cols>
    <col min="1" max="1" width="4.7109375" style="11" customWidth="1"/>
    <col min="2" max="2" width="123.28515625" style="20" customWidth="1"/>
    <col min="3" max="3" width="58.5703125" style="11" customWidth="1"/>
    <col min="4" max="16384" width="9.140625" style="11"/>
  </cols>
  <sheetData>
    <row r="1" spans="1:4" ht="24.75" customHeight="1" x14ac:dyDescent="0.25">
      <c r="A1" s="58" t="s">
        <v>24</v>
      </c>
      <c r="B1" s="58"/>
      <c r="C1" s="58"/>
    </row>
    <row r="2" spans="1:4" ht="24.75" customHeight="1" x14ac:dyDescent="0.25">
      <c r="A2" s="59" t="str">
        <f>Титульный!A3</f>
        <v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v>
      </c>
      <c r="B2" s="59"/>
      <c r="C2" s="59"/>
    </row>
    <row r="3" spans="1:4" x14ac:dyDescent="0.25">
      <c r="A3" s="12" t="s">
        <v>3</v>
      </c>
      <c r="B3" s="13">
        <f>Титульный!B5</f>
        <v>2023</v>
      </c>
      <c r="C3" s="13" t="s">
        <v>4</v>
      </c>
    </row>
    <row r="4" spans="1:4" ht="13.5" thickBot="1" x14ac:dyDescent="0.3">
      <c r="A4" s="13"/>
      <c r="B4" s="12"/>
      <c r="C4" s="13"/>
    </row>
    <row r="5" spans="1:4" s="17" customFormat="1" ht="23.25" thickBot="1" x14ac:dyDescent="0.3">
      <c r="A5" s="14">
        <v>1</v>
      </c>
      <c r="B5" s="15" t="s">
        <v>25</v>
      </c>
      <c r="C5" s="47" t="s">
        <v>6</v>
      </c>
      <c r="D5" s="16"/>
    </row>
    <row r="6" spans="1:4" s="17" customFormat="1" ht="11.25" x14ac:dyDescent="0.25">
      <c r="A6" s="60"/>
      <c r="B6" s="62" t="s">
        <v>26</v>
      </c>
      <c r="C6" s="18" t="s">
        <v>10</v>
      </c>
    </row>
    <row r="7" spans="1:4" s="17" customFormat="1" ht="11.25" x14ac:dyDescent="0.25">
      <c r="A7" s="60"/>
      <c r="B7" s="63"/>
      <c r="C7" s="18" t="s">
        <v>11</v>
      </c>
    </row>
    <row r="8" spans="1:4" s="17" customFormat="1" ht="11.25" x14ac:dyDescent="0.25">
      <c r="A8" s="60"/>
      <c r="B8" s="63"/>
      <c r="C8" s="18" t="s">
        <v>12</v>
      </c>
    </row>
    <row r="9" spans="1:4" s="17" customFormat="1" ht="11.25" x14ac:dyDescent="0.25">
      <c r="A9" s="60"/>
      <c r="B9" s="63"/>
      <c r="C9" s="18" t="s">
        <v>13</v>
      </c>
    </row>
    <row r="10" spans="1:4" s="17" customFormat="1" ht="11.25" x14ac:dyDescent="0.25">
      <c r="A10" s="60"/>
      <c r="B10" s="63"/>
      <c r="C10" s="18" t="s">
        <v>14</v>
      </c>
    </row>
    <row r="11" spans="1:4" s="17" customFormat="1" ht="11.25" x14ac:dyDescent="0.25">
      <c r="A11" s="60"/>
      <c r="B11" s="63"/>
      <c r="C11" s="18" t="s">
        <v>15</v>
      </c>
    </row>
    <row r="12" spans="1:4" s="17" customFormat="1" ht="11.25" x14ac:dyDescent="0.25">
      <c r="A12" s="60"/>
      <c r="B12" s="63"/>
      <c r="C12" s="18" t="s">
        <v>16</v>
      </c>
    </row>
    <row r="13" spans="1:4" s="17" customFormat="1" ht="11.25" x14ac:dyDescent="0.25">
      <c r="A13" s="60"/>
      <c r="B13" s="63"/>
      <c r="C13" s="18" t="s">
        <v>17</v>
      </c>
    </row>
    <row r="14" spans="1:4" s="17" customFormat="1" ht="11.25" x14ac:dyDescent="0.25">
      <c r="A14" s="60"/>
      <c r="B14" s="63"/>
      <c r="C14" s="18" t="s">
        <v>18</v>
      </c>
    </row>
    <row r="15" spans="1:4" s="17" customFormat="1" ht="11.25" x14ac:dyDescent="0.25">
      <c r="A15" s="60"/>
      <c r="B15" s="63"/>
      <c r="C15" s="18" t="s">
        <v>19</v>
      </c>
    </row>
    <row r="16" spans="1:4" s="17" customFormat="1" ht="11.25" x14ac:dyDescent="0.25">
      <c r="A16" s="60"/>
      <c r="B16" s="63"/>
      <c r="C16" s="18" t="s">
        <v>20</v>
      </c>
    </row>
    <row r="17" spans="1:3" s="17" customFormat="1" ht="11.25" x14ac:dyDescent="0.25">
      <c r="A17" s="60"/>
      <c r="B17" s="63"/>
      <c r="C17" s="18" t="s">
        <v>21</v>
      </c>
    </row>
    <row r="18" spans="1:3" s="17" customFormat="1" ht="11.25" x14ac:dyDescent="0.25">
      <c r="A18" s="60"/>
      <c r="B18" s="63"/>
      <c r="C18" s="18" t="s">
        <v>22</v>
      </c>
    </row>
    <row r="19" spans="1:3" s="17" customFormat="1" ht="12" thickBot="1" x14ac:dyDescent="0.3">
      <c r="A19" s="61"/>
      <c r="B19" s="64"/>
      <c r="C19" s="19" t="s">
        <v>23</v>
      </c>
    </row>
    <row r="20" spans="1:3" x14ac:dyDescent="0.25">
      <c r="C20" s="21"/>
    </row>
    <row r="21" spans="1:3" x14ac:dyDescent="0.25">
      <c r="C21" s="22"/>
    </row>
  </sheetData>
  <mergeCells count="4">
    <mergeCell ref="A1:C1"/>
    <mergeCell ref="A2:C2"/>
    <mergeCell ref="A6:A19"/>
    <mergeCell ref="B6:B19"/>
  </mergeCells>
  <hyperlinks>
    <hyperlink ref="C5" location="'Информация об организации'!A1" display="Публичное акционерное общество &quot;Фортум&quot;"/>
    <hyperlink ref="C6" location="'ЧТЭЦ-1 ДМ_П5'!A1" display="Челябинская ТЭЦ-1 без ДПМ/НВ"/>
    <hyperlink ref="C7" location="'ЧТЭЦ-1 НМ_П5'!A1" display="Челябинская ТЭЦ-1 (ТГ-10, ТГ-11) НВ"/>
    <hyperlink ref="C8" location="'ЧТЭЦ-2_П5'!A1" display="Челябинская ТЭЦ-2"/>
    <hyperlink ref="C9" location="'ЧТЭЦ-3 ДМ_П5'!A1" display="Челябинская ТЭЦ-3 без ДПМ/НВ"/>
    <hyperlink ref="C10" location="'ЧТЭЦ-3 НМ_П5'!A1" display="Челябинская ТЭЦ-3 (БЛ 3) ДПМ"/>
    <hyperlink ref="C11" location="'ЧТЭЦ-4 Б1_П5'!A1" display="Челябинская ТЭЦ-4 (БЛ 1) ДПМ"/>
    <hyperlink ref="C12" location="'ЧТЭЦ-4 Б2_П5'!A1" display="Челябинская ТЭЦ-4 (БЛ 2) ДПМ"/>
    <hyperlink ref="C13" location="'ЧТЭЦ-4 Б3_П5'!A1" display="Челябинская ТЭЦ-4 (БЛ 3) НВ"/>
    <hyperlink ref="C14" location="'ТТЭЦ-1 ДМ_П5'!A1" display="Тюменская ТЭЦ-1 без ДПМ/НВ"/>
    <hyperlink ref="C15" location="'ТТЭЦ-1 НМ_П5'!A1" display="Тюменская ТЭЦ-1 (БЛ 2) ДПМ"/>
    <hyperlink ref="C16" location="'ТТЭЦ-2_П5'!A1" display="Тюменская ТЭЦ-2"/>
    <hyperlink ref="C17" location="'НГРЭС Б1_П5'!A1" display="Няганская ГРЭС (БЛ 1) ДПМ"/>
    <hyperlink ref="C18" location="'НГРЭС Б2_П5'!A1" display="Няганская ГРЭС (БЛ 2) ДПМ"/>
    <hyperlink ref="C19" location="'НГРЭС Б3_П5'!A1" display="Няганская ГРЭС (БЛ 3) ДПМ"/>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3" t="s">
        <v>27</v>
      </c>
      <c r="C1" s="24"/>
    </row>
    <row r="2" spans="1:3" x14ac:dyDescent="0.25">
      <c r="B2" s="23" t="s">
        <v>28</v>
      </c>
      <c r="C2" s="24"/>
    </row>
    <row r="3" spans="1:3" x14ac:dyDescent="0.25">
      <c r="B3" s="23"/>
      <c r="C3" s="24"/>
    </row>
    <row r="4" spans="1:3" x14ac:dyDescent="0.25">
      <c r="A4" s="65" t="s">
        <v>29</v>
      </c>
      <c r="B4" s="65"/>
    </row>
    <row r="5" spans="1:3" x14ac:dyDescent="0.25">
      <c r="A5" s="25"/>
      <c r="B5" s="25"/>
    </row>
    <row r="6" spans="1:3" x14ac:dyDescent="0.25">
      <c r="A6" s="25"/>
      <c r="B6" s="25"/>
    </row>
    <row r="7" spans="1:3" x14ac:dyDescent="0.25">
      <c r="A7" s="26" t="s">
        <v>30</v>
      </c>
      <c r="B7" s="26" t="s">
        <v>6</v>
      </c>
    </row>
    <row r="8" spans="1:3" x14ac:dyDescent="0.25">
      <c r="A8" s="26" t="s">
        <v>31</v>
      </c>
      <c r="B8" s="26" t="s">
        <v>8</v>
      </c>
    </row>
    <row r="9" spans="1:3" x14ac:dyDescent="0.25">
      <c r="A9" s="26" t="s">
        <v>32</v>
      </c>
      <c r="B9" s="26" t="s">
        <v>33</v>
      </c>
    </row>
    <row r="10" spans="1:3" x14ac:dyDescent="0.25">
      <c r="A10" s="26" t="s">
        <v>34</v>
      </c>
      <c r="B10" s="26" t="s">
        <v>33</v>
      </c>
    </row>
    <row r="11" spans="1:3" x14ac:dyDescent="0.25">
      <c r="A11" s="26" t="s">
        <v>35</v>
      </c>
      <c r="B11" s="26" t="s">
        <v>36</v>
      </c>
    </row>
    <row r="12" spans="1:3" x14ac:dyDescent="0.25">
      <c r="A12" s="26" t="s">
        <v>37</v>
      </c>
      <c r="B12" s="27">
        <v>997150001</v>
      </c>
    </row>
    <row r="13" spans="1:3" x14ac:dyDescent="0.25">
      <c r="A13" s="26" t="s">
        <v>38</v>
      </c>
      <c r="B13" s="26" t="s">
        <v>39</v>
      </c>
    </row>
    <row r="14" spans="1:3" x14ac:dyDescent="0.25">
      <c r="A14" s="26" t="s">
        <v>40</v>
      </c>
      <c r="B14" s="26" t="s">
        <v>41</v>
      </c>
    </row>
    <row r="15" spans="1:3" ht="45" x14ac:dyDescent="0.25">
      <c r="A15" s="26" t="s">
        <v>42</v>
      </c>
      <c r="B15" s="28" t="s">
        <v>43</v>
      </c>
    </row>
    <row r="16" spans="1:3" x14ac:dyDescent="0.25">
      <c r="A16" s="26" t="s">
        <v>44</v>
      </c>
      <c r="B16" s="29" t="s">
        <v>45</v>
      </c>
    </row>
    <row r="17" spans="1:2" x14ac:dyDescent="0.25">
      <c r="A17" s="25"/>
      <c r="B17" s="25"/>
    </row>
    <row r="18" spans="1:2" x14ac:dyDescent="0.25">
      <c r="A18" s="25"/>
      <c r="B18" s="25"/>
    </row>
    <row r="19" spans="1:2" x14ac:dyDescent="0.25">
      <c r="A19" s="25"/>
      <c r="B19" s="25"/>
    </row>
  </sheetData>
  <mergeCells count="1">
    <mergeCell ref="A4:B4"/>
  </mergeCells>
  <dataValidations count="19">
    <dataValidation allowBlank="1" showInputMessage="1" errorTitle="Ошибка" sqref="B12"/>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s>
  <hyperlinks>
    <hyperlink ref="B14" r:id="rId1" display="mailto:fortum@fortum.ru?subject=fortum%40fortum.ru"/>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Титульный!$C$9</f>
        <v>Челябинская ТЭЦ-1 без ДПМ/НВ</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[2]Приложение_14122020!$D$303</f>
        <v>1480.8516848660588</v>
      </c>
      <c r="E10" s="36">
        <f>[2]Приложение_14122020!$E$303</f>
        <v>1480.8516848660588</v>
      </c>
      <c r="F10" s="36">
        <f>[2]Приложение_14122020!$F$303</f>
        <v>1480.8516848660588</v>
      </c>
      <c r="G10" s="36">
        <f>[2]Приложение_14122020!$G$303</f>
        <v>1480.8516848660588</v>
      </c>
      <c r="H10" s="36">
        <f>[2]Приложение_14122020!$H$303</f>
        <v>1459.2713147902502</v>
      </c>
      <c r="I10" s="36">
        <f>[2]Приложение_14122020!$I$303</f>
        <v>1480.8516848660588</v>
      </c>
      <c r="J10" s="36">
        <f>[2]Приложение_14122020!$J$303</f>
        <v>1524.9441216925009</v>
      </c>
      <c r="K10" s="36">
        <f>[2]Приложение_14122020!$K$303</f>
        <v>1524.9441216925009</v>
      </c>
      <c r="L10" s="36">
        <f>[2]Приложение_14122020!$L$303</f>
        <v>1524.9441216925009</v>
      </c>
      <c r="M10" s="36">
        <f>[2]Приложение_14122020!$M$303</f>
        <v>1524.9441216925009</v>
      </c>
      <c r="N10" s="36">
        <f>[2]Приложение_14122020!$N$303</f>
        <v>1524.9441216925009</v>
      </c>
      <c r="O10" s="36">
        <f>[2]Приложение_14122020!$O$303</f>
        <v>1524.9441216925009</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[3]Приложение_07122021!$D$296</f>
        <v>1524.9441216925009</v>
      </c>
      <c r="E16" s="36">
        <f>[3]Приложение_07122021!$E$296</f>
        <v>1524.9441216925009</v>
      </c>
      <c r="F16" s="36">
        <f>[3]Приложение_07122021!$F$296</f>
        <v>1524.9441216925009</v>
      </c>
      <c r="G16" s="36">
        <f>[3]Приложение_07122021!$G$296</f>
        <v>1524.9441216925009</v>
      </c>
      <c r="H16" s="36">
        <f>[3]Приложение_07122021!$H$296</f>
        <v>1524.9441216925009</v>
      </c>
      <c r="I16" s="36">
        <f>[3]Приложение_07122021!$I$296</f>
        <v>1524.9441216925009</v>
      </c>
      <c r="J16" s="36">
        <f>[3]Приложение_07122021!$J$296</f>
        <v>1656.4296727698425</v>
      </c>
      <c r="K16" s="36">
        <f>[3]Приложение_07122021!$K$296</f>
        <v>1656.4296727698425</v>
      </c>
      <c r="L16" s="36">
        <f>[3]Приложение_07122021!$L$296</f>
        <v>1656.4296727698425</v>
      </c>
      <c r="M16" s="36">
        <f>[3]Приложение_07122021!$M$296</f>
        <v>1656.4296727698425</v>
      </c>
      <c r="N16" s="36">
        <f>[3]Приложение_07122021!$N$296</f>
        <v>1656.4296727698425</v>
      </c>
      <c r="O16" s="36">
        <f>[3]Приложение_07122021!$O$296</f>
        <v>1656.4296727698425</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[4]Топливо!$R$200</f>
        <v>916.99221850671256</v>
      </c>
      <c r="E22" s="36">
        <f>[4]Топливо!$X$200</f>
        <v>917.30006067855209</v>
      </c>
      <c r="F22" s="36">
        <f>[4]Топливо!$AD$200</f>
        <v>919.57517218025794</v>
      </c>
      <c r="G22" s="36">
        <f>[4]Топливо!$AJ$200</f>
        <v>920.55302829425534</v>
      </c>
      <c r="H22" s="36">
        <f>[4]Топливо!$AP$200</f>
        <v>905.52418167772169</v>
      </c>
      <c r="I22" s="36">
        <f>[4]Топливо!$AV$200</f>
        <v>905.5241816777218</v>
      </c>
      <c r="J22" s="45">
        <f>[4]Топливо!$BB$200</f>
        <v>905.61518167772181</v>
      </c>
      <c r="K22" s="45">
        <f>[4]Топливо!$BH$200</f>
        <v>905.61518167772158</v>
      </c>
      <c r="L22" s="45">
        <f>[4]Топливо!$BN$200</f>
        <v>905.61518167772169</v>
      </c>
      <c r="M22" s="45">
        <f>[4]Топливо!$BT$200</f>
        <v>918.83850793360364</v>
      </c>
      <c r="N22" s="45">
        <f>[4]Топливо!$BZ$200</f>
        <v>919.32912614304837</v>
      </c>
      <c r="O22" s="45">
        <f>[4]Топливо!$CF$200</f>
        <v>917.55228395262236</v>
      </c>
    </row>
    <row r="23" spans="1:15" x14ac:dyDescent="0.25">
      <c r="A23" s="33"/>
      <c r="B23" s="37" t="s">
        <v>74</v>
      </c>
      <c r="C23" s="35" t="s">
        <v>67</v>
      </c>
      <c r="D23" s="36">
        <f>[4]Топливо!$R$170</f>
        <v>855.59179299692755</v>
      </c>
      <c r="E23" s="36">
        <f>[4]Топливо!$X$170</f>
        <v>855.87949596126361</v>
      </c>
      <c r="F23" s="36">
        <f>[4]Топливо!$AD$170</f>
        <v>858.00576839276437</v>
      </c>
      <c r="G23" s="36">
        <f>[4]Топливо!$AJ$170</f>
        <v>858.91965261145356</v>
      </c>
      <c r="H23" s="36">
        <f>[4]Топливо!$AP$170</f>
        <v>844.87400156796411</v>
      </c>
      <c r="I23" s="36">
        <f>[4]Топливо!$AV$170</f>
        <v>844.87400156796423</v>
      </c>
      <c r="J23" s="45">
        <f>[4]Топливо!$BB$170</f>
        <v>844.87400156796423</v>
      </c>
      <c r="K23" s="45">
        <f>[4]Топливо!$BH$170</f>
        <v>844.874001567964</v>
      </c>
      <c r="L23" s="45">
        <f>[4]Топливо!$BN$170</f>
        <v>844.87400156796411</v>
      </c>
      <c r="M23" s="45">
        <f>[4]Топливо!$BT$170</f>
        <v>857.23225040523698</v>
      </c>
      <c r="N23" s="45">
        <f>[4]Топливо!$BZ$170</f>
        <v>857.69077209630677</v>
      </c>
      <c r="O23" s="45">
        <f>[4]Топливо!$CF$170</f>
        <v>856.03017191833862</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Титульный!$C$10</f>
        <v>Челябинская ТЭЦ-1 (ТГ-10, ТГ-11) НВ</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[2]Приложение_14122020!$D$304</f>
        <v>716.27680008421726</v>
      </c>
      <c r="E10" s="36">
        <f>[2]Приложение_14122020!$E$304</f>
        <v>716.27680008421726</v>
      </c>
      <c r="F10" s="36">
        <f>[2]Приложение_14122020!$F$304</f>
        <v>716.27680008421726</v>
      </c>
      <c r="G10" s="36">
        <f>[2]Приложение_14122020!$G$304</f>
        <v>716.27680008421726</v>
      </c>
      <c r="H10" s="36">
        <f>[2]Приложение_14122020!$H$304</f>
        <v>716.27680008421726</v>
      </c>
      <c r="I10" s="36">
        <f>[2]Приложение_14122020!$I$304</f>
        <v>716.27680008421726</v>
      </c>
      <c r="J10" s="36">
        <f>[2]Приложение_14122020!$J$304</f>
        <v>737.89451170325071</v>
      </c>
      <c r="K10" s="36">
        <f>[2]Приложение_14122020!$K$304</f>
        <v>737.89451170325071</v>
      </c>
      <c r="L10" s="36">
        <f>[2]Приложение_14122020!$L$304</f>
        <v>737.89451170325071</v>
      </c>
      <c r="M10" s="36">
        <f>[2]Приложение_14122020!$M$304</f>
        <v>737.89451170325071</v>
      </c>
      <c r="N10" s="36">
        <f>[2]Приложение_14122020!$N$304</f>
        <v>737.89451170325071</v>
      </c>
      <c r="O10" s="36">
        <f>[2]Приложение_14122020!$O$304</f>
        <v>737.89451170325071</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[3]Приложение_07122021!$D$297</f>
        <v>737.89451170325071</v>
      </c>
      <c r="E16" s="36">
        <f>[3]Приложение_07122021!$E$297</f>
        <v>737.89451170325071</v>
      </c>
      <c r="F16" s="36">
        <f>[3]Приложение_07122021!$F$297</f>
        <v>737.89451170325071</v>
      </c>
      <c r="G16" s="36">
        <f>[3]Приложение_07122021!$G$297</f>
        <v>737.89451170325071</v>
      </c>
      <c r="H16" s="36">
        <f>[3]Приложение_07122021!$H$297</f>
        <v>737.89451170325071</v>
      </c>
      <c r="I16" s="36">
        <f>[3]Приложение_07122021!$I$297</f>
        <v>737.89451170325071</v>
      </c>
      <c r="J16" s="36">
        <f>[3]Приложение_07122021!$J$297</f>
        <v>811.04037235348176</v>
      </c>
      <c r="K16" s="36">
        <f>[3]Приложение_07122021!$K$297</f>
        <v>811.04037235348176</v>
      </c>
      <c r="L16" s="36">
        <f>[3]Приложение_07122021!$L$297</f>
        <v>811.04037235348176</v>
      </c>
      <c r="M16" s="36">
        <f>[3]Приложение_07122021!$M$297</f>
        <v>811.04037235348176</v>
      </c>
      <c r="N16" s="36">
        <f>[3]Приложение_07122021!$N$297</f>
        <v>811.04037235348176</v>
      </c>
      <c r="O16" s="36">
        <f>[3]Приложение_07122021!$O$297</f>
        <v>811.04037235348176</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[5]Топливо!$R$200</f>
        <v>909.30469472185223</v>
      </c>
      <c r="E22" s="36">
        <f>[5]Топливо!$X$200</f>
        <v>909.30469472185223</v>
      </c>
      <c r="F22" s="36">
        <f>[5]Топливо!$AD$200</f>
        <v>909.304694721852</v>
      </c>
      <c r="G22" s="36">
        <f>[5]Топливо!$AJ$200</f>
        <v>909.30469472185223</v>
      </c>
      <c r="H22" s="36">
        <f>[5]Топливо!$AP$200</f>
        <v>914.60264850003705</v>
      </c>
      <c r="I22" s="36">
        <f>[5]Топливо!$AV$200</f>
        <v>913.70575866688705</v>
      </c>
      <c r="J22" s="45">
        <f>[5]Топливо!$BB$200</f>
        <v>917.12832745648336</v>
      </c>
      <c r="K22" s="45">
        <f>[5]Топливо!$BH$200</f>
        <v>914.21252188421738</v>
      </c>
      <c r="L22" s="45">
        <f>[5]Топливо!$BN$200</f>
        <v>913.94776038424072</v>
      </c>
      <c r="M22" s="45">
        <f>[5]Топливо!$BT$200</f>
        <v>909.39569472185212</v>
      </c>
      <c r="N22" s="45">
        <f>[5]Топливо!$BZ$200</f>
        <v>909.39569472185178</v>
      </c>
      <c r="O22" s="45">
        <f>[5]Топливо!$CF$200</f>
        <v>909.39569472185224</v>
      </c>
    </row>
    <row r="23" spans="1:15" x14ac:dyDescent="0.25">
      <c r="A23" s="33"/>
      <c r="B23" s="37" t="s">
        <v>74</v>
      </c>
      <c r="C23" s="35" t="s">
        <v>67</v>
      </c>
      <c r="D23" s="36">
        <f>[5]Топливо!$R$170</f>
        <v>848.40719132883385</v>
      </c>
      <c r="E23" s="36">
        <f>[5]Топливо!$X$170</f>
        <v>848.40719132883385</v>
      </c>
      <c r="F23" s="36">
        <f>[5]Топливо!$AD$170</f>
        <v>848.40719132883362</v>
      </c>
      <c r="G23" s="36">
        <f>[5]Топливо!$AJ$170</f>
        <v>848.40719132883385</v>
      </c>
      <c r="H23" s="36">
        <f>[5]Топливо!$AP$170</f>
        <v>853.3585500000346</v>
      </c>
      <c r="I23" s="36">
        <f>[5]Топливо!$AV$170</f>
        <v>852.52033520269811</v>
      </c>
      <c r="J23" s="45">
        <f>[5]Топливо!$BB$170</f>
        <v>855.63395089390963</v>
      </c>
      <c r="K23" s="45">
        <f>[5]Топливо!$BH$170</f>
        <v>852.90889895721239</v>
      </c>
      <c r="L23" s="45">
        <f>[5]Топливо!$BN$170</f>
        <v>852.66145830302867</v>
      </c>
      <c r="M23" s="45">
        <f>[5]Топливо!$BT$170</f>
        <v>848.40719132883373</v>
      </c>
      <c r="N23" s="45">
        <f>[5]Топливо!$BZ$170</f>
        <v>848.40719132883339</v>
      </c>
      <c r="O23" s="45">
        <f>[5]Топливо!$CF$170</f>
        <v>848.40719132883385</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Титульный!$C$11</f>
        <v>Челябинская ТЭЦ-2</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[2]Приложение_14122020!$D$305</f>
        <v>952.11675396061912</v>
      </c>
      <c r="E10" s="36">
        <f>[2]Приложение_14122020!$E$305</f>
        <v>952.11675396061912</v>
      </c>
      <c r="F10" s="36">
        <f>[2]Приложение_14122020!$F$305</f>
        <v>952.11675396061912</v>
      </c>
      <c r="G10" s="36">
        <f>[2]Приложение_14122020!$G$305</f>
        <v>952.11675396061912</v>
      </c>
      <c r="H10" s="36">
        <f>[2]Приложение_14122020!$H$305</f>
        <v>952.11675396061912</v>
      </c>
      <c r="I10" s="36">
        <f>[2]Приложение_14122020!$I$305</f>
        <v>952.11675396061912</v>
      </c>
      <c r="J10" s="36">
        <f>[2]Приложение_14122020!$J$305</f>
        <v>1043.5846038590182</v>
      </c>
      <c r="K10" s="36">
        <f>[2]Приложение_14122020!$K$305</f>
        <v>1043.5846038590182</v>
      </c>
      <c r="L10" s="36">
        <f>[2]Приложение_14122020!$L$305</f>
        <v>1043.5846038590182</v>
      </c>
      <c r="M10" s="36">
        <f>[2]Приложение_14122020!$M$305</f>
        <v>1043.5846038590182</v>
      </c>
      <c r="N10" s="36">
        <f>[2]Приложение_14122020!$N$305</f>
        <v>1043.5846038590182</v>
      </c>
      <c r="O10" s="36">
        <f>[2]Приложение_14122020!$O$305</f>
        <v>1043.5846038590182</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[3]Приложение_07122021!$D$298</f>
        <v>1043.5846038590182</v>
      </c>
      <c r="E16" s="36">
        <f>[3]Приложение_07122021!$E$298</f>
        <v>1043.5846038590182</v>
      </c>
      <c r="F16" s="36">
        <f>[3]Приложение_07122021!$F$298</f>
        <v>1043.5846038590182</v>
      </c>
      <c r="G16" s="36">
        <f>[3]Приложение_07122021!$G$298</f>
        <v>1043.5846038590182</v>
      </c>
      <c r="H16" s="36">
        <f>[3]Приложение_07122021!$H$298</f>
        <v>1043.5846038590182</v>
      </c>
      <c r="I16" s="36">
        <f>[3]Приложение_07122021!$I$298</f>
        <v>1043.5846038590182</v>
      </c>
      <c r="J16" s="36">
        <f>[3]Приложение_07122021!$J$298</f>
        <v>1053.7087490929066</v>
      </c>
      <c r="K16" s="36">
        <f>[3]Приложение_07122021!$K$298</f>
        <v>1053.7087490929066</v>
      </c>
      <c r="L16" s="36">
        <f>[3]Приложение_07122021!$L$298</f>
        <v>1053.7087490929066</v>
      </c>
      <c r="M16" s="36">
        <f>[3]Приложение_07122021!$M$298</f>
        <v>1053.7087490929066</v>
      </c>
      <c r="N16" s="36">
        <f>[3]Приложение_07122021!$N$298</f>
        <v>1053.7087490929066</v>
      </c>
      <c r="O16" s="36">
        <f>[3]Приложение_07122021!$O$298</f>
        <v>1053.7087490929066</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[6]Топливо!$R$239</f>
        <v>1186.1316049119773</v>
      </c>
      <c r="E22" s="36">
        <f>[6]Топливо!$X$239</f>
        <v>1185.9398096063974</v>
      </c>
      <c r="F22" s="36">
        <f>[6]Топливо!$AD$239</f>
        <v>1186.2866955888123</v>
      </c>
      <c r="G22" s="36">
        <f>[6]Топливо!$AJ$239</f>
        <v>1187.3975931598932</v>
      </c>
      <c r="H22" s="36">
        <f>[6]Топливо!$AP$239</f>
        <v>1188.8100624724864</v>
      </c>
      <c r="I22" s="36">
        <f>[6]Топливо!$AV$239</f>
        <v>1191.570817111937</v>
      </c>
      <c r="J22" s="45">
        <f>[6]Топливо!$BB$239</f>
        <v>1190.0371064812355</v>
      </c>
      <c r="K22" s="45">
        <f>[6]Топливо!$BH$239</f>
        <v>1190.5049007642438</v>
      </c>
      <c r="L22" s="45">
        <f>[6]Топливо!$BN$239</f>
        <v>1189.1504957553409</v>
      </c>
      <c r="M22" s="45">
        <f>[6]Топливо!$BT$239</f>
        <v>1188.1773538809566</v>
      </c>
      <c r="N22" s="45">
        <f>[6]Топливо!$BZ$239</f>
        <v>1187.3477841542685</v>
      </c>
      <c r="O22" s="45">
        <f>[6]Топливо!$CF$239</f>
        <v>1186.0582269514719</v>
      </c>
    </row>
    <row r="23" spans="1:15" x14ac:dyDescent="0.25">
      <c r="A23" s="33"/>
      <c r="B23" s="37" t="s">
        <v>74</v>
      </c>
      <c r="C23" s="35" t="s">
        <v>67</v>
      </c>
      <c r="D23" s="36">
        <f>[6]Топливо!$R$203</f>
        <v>1107.1239298242779</v>
      </c>
      <c r="E23" s="36">
        <f>[6]Топливо!$X$203</f>
        <v>1106.9446818751376</v>
      </c>
      <c r="F23" s="36">
        <f>[6]Топливо!$AD$203</f>
        <v>1107.2688743820675</v>
      </c>
      <c r="G23" s="36">
        <f>[6]Топливо!$AJ$203</f>
        <v>1108.307096411115</v>
      </c>
      <c r="H23" s="36">
        <f>[6]Топливо!$AP$203</f>
        <v>1109.6271611892396</v>
      </c>
      <c r="I23" s="36">
        <f>[6]Топливо!$AV$203</f>
        <v>1112.2073057120906</v>
      </c>
      <c r="J23" s="45">
        <f>[6]Топливо!$BB$203</f>
        <v>1110.6888845619023</v>
      </c>
      <c r="K23" s="45">
        <f>[6]Топливо!$BH$203</f>
        <v>1111.1260754806017</v>
      </c>
      <c r="L23" s="45">
        <f>[6]Топливо!$BN$203</f>
        <v>1109.8602764068607</v>
      </c>
      <c r="M23" s="45">
        <f>[6]Топливо!$BT$203</f>
        <v>1108.9507980195856</v>
      </c>
      <c r="N23" s="45">
        <f>[6]Топливо!$BZ$203</f>
        <v>1108.1754992095969</v>
      </c>
      <c r="O23" s="45">
        <f>[6]Топливо!$CF$203</f>
        <v>1106.9703055621233</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Титульный!$C$12</f>
        <v>Челябинская ТЭЦ-3 без ДПМ/НВ</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[2]Приложение_14122020!$D$306</f>
        <v>772.54536665303112</v>
      </c>
      <c r="E10" s="36">
        <f>[2]Приложение_14122020!$E$306</f>
        <v>772.54536665303112</v>
      </c>
      <c r="F10" s="36">
        <f>[2]Приложение_14122020!$F$306</f>
        <v>772.54536665303112</v>
      </c>
      <c r="G10" s="36">
        <f>[2]Приложение_14122020!$G$306</f>
        <v>772.54536665303112</v>
      </c>
      <c r="H10" s="36">
        <f>[2]Приложение_14122020!$H$306</f>
        <v>772.54536665303112</v>
      </c>
      <c r="I10" s="36">
        <f>[2]Приложение_14122020!$I$306</f>
        <v>772.54536665303112</v>
      </c>
      <c r="J10" s="36">
        <f>[2]Приложение_14122020!$J$306</f>
        <v>795.79236301861113</v>
      </c>
      <c r="K10" s="36">
        <f>[2]Приложение_14122020!$K$306</f>
        <v>795.79236301861113</v>
      </c>
      <c r="L10" s="36">
        <f>[2]Приложение_14122020!$L$306</f>
        <v>795.79236301861113</v>
      </c>
      <c r="M10" s="36">
        <f>[2]Приложение_14122020!$M$306</f>
        <v>795.79236301861113</v>
      </c>
      <c r="N10" s="36">
        <f>[2]Приложение_14122020!$N$306</f>
        <v>795.79236301861113</v>
      </c>
      <c r="O10" s="36">
        <f>[2]Приложение_14122020!$O$306</f>
        <v>795.79236301861113</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[3]Приложение_07122021!$D$299</f>
        <v>795.79236301861113</v>
      </c>
      <c r="E16" s="36">
        <f>[3]Приложение_07122021!$E$299</f>
        <v>795.79236301861113</v>
      </c>
      <c r="F16" s="36">
        <f>[3]Приложение_07122021!$F$299</f>
        <v>795.79236301861113</v>
      </c>
      <c r="G16" s="36">
        <f>[3]Приложение_07122021!$G$299</f>
        <v>795.79236301861113</v>
      </c>
      <c r="H16" s="36">
        <f>[3]Приложение_07122021!$H$299</f>
        <v>795.79236301861113</v>
      </c>
      <c r="I16" s="36">
        <f>[3]Приложение_07122021!$I$299</f>
        <v>795.79236301861113</v>
      </c>
      <c r="J16" s="36">
        <f>[3]Приложение_07122021!$J$299</f>
        <v>853.89200592328041</v>
      </c>
      <c r="K16" s="36">
        <f>[3]Приложение_07122021!$K$299</f>
        <v>853.89200592328041</v>
      </c>
      <c r="L16" s="36">
        <f>[3]Приложение_07122021!$L$299</f>
        <v>853.89200592328041</v>
      </c>
      <c r="M16" s="36">
        <f>[3]Приложение_07122021!$M$299</f>
        <v>853.89200592328041</v>
      </c>
      <c r="N16" s="36">
        <f>[3]Приложение_07122021!$N$299</f>
        <v>853.89200592328041</v>
      </c>
      <c r="O16" s="36">
        <f>[3]Приложение_07122021!$O$299</f>
        <v>853.89200592328041</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[7]Топливо!$R$200</f>
        <v>1030.1698501018523</v>
      </c>
      <c r="E22" s="36">
        <f>[7]Топливо!$X$200</f>
        <v>1030.133671956942</v>
      </c>
      <c r="F22" s="36">
        <f>[7]Топливо!$AD$200</f>
        <v>1030.8565541661947</v>
      </c>
      <c r="G22" s="36">
        <f>[7]Топливо!$AJ$200</f>
        <v>1030.1083795092759</v>
      </c>
      <c r="H22" s="36">
        <f>[7]Топливо!$AP$200</f>
        <v>1030.9913544424378</v>
      </c>
      <c r="I22" s="36">
        <f>[7]Топливо!$AV$200</f>
        <v>1031.2603895737197</v>
      </c>
      <c r="J22" s="45">
        <f>[7]Топливо!$BB$200</f>
        <v>1031.392193495233</v>
      </c>
      <c r="K22" s="45">
        <f>[7]Топливо!$BH$200</f>
        <v>1031.5319851373058</v>
      </c>
      <c r="L22" s="45">
        <f>[7]Топливо!$BN$200</f>
        <v>1031.1482965106338</v>
      </c>
      <c r="M22" s="45">
        <f>[7]Топливо!$BT$200</f>
        <v>1030.220143398137</v>
      </c>
      <c r="N22" s="45">
        <f>[7]Топливо!$BZ$200</f>
        <v>1030.1378002665006</v>
      </c>
      <c r="O22" s="45">
        <f>[7]Топливо!$CF$200</f>
        <v>1030.1951136055584</v>
      </c>
    </row>
    <row r="23" spans="1:15" x14ac:dyDescent="0.25">
      <c r="A23" s="33"/>
      <c r="B23" s="37" t="s">
        <v>74</v>
      </c>
      <c r="C23" s="35" t="s">
        <v>67</v>
      </c>
      <c r="D23" s="36">
        <f>[7]Топливо!$R$170</f>
        <v>961.36528046902072</v>
      </c>
      <c r="E23" s="36">
        <f>[7]Топливо!$X$170</f>
        <v>961.3314691186373</v>
      </c>
      <c r="F23" s="36">
        <f>[7]Топливо!$AD$170</f>
        <v>962.00705996840611</v>
      </c>
      <c r="G23" s="36">
        <f>[7]Топливо!$AJ$170</f>
        <v>961.30783131708017</v>
      </c>
      <c r="H23" s="36">
        <f>[7]Топливо!$AP$170</f>
        <v>962.13304153498848</v>
      </c>
      <c r="I23" s="36">
        <f>[7]Топливо!$AV$170</f>
        <v>962.38447623712125</v>
      </c>
      <c r="J23" s="45">
        <f>[7]Топливо!$BB$170</f>
        <v>962.42261074320834</v>
      </c>
      <c r="K23" s="45">
        <f>[7]Топливо!$BH$170</f>
        <v>962.55325713766899</v>
      </c>
      <c r="L23" s="45">
        <f>[7]Топливо!$BN$170</f>
        <v>962.19466963610637</v>
      </c>
      <c r="M23" s="45">
        <f>[7]Топливо!$BT$170</f>
        <v>961.32723682068888</v>
      </c>
      <c r="N23" s="45">
        <f>[7]Топливо!$BZ$170</f>
        <v>961.25028062289766</v>
      </c>
      <c r="O23" s="45">
        <f>[7]Топливо!$CF$170</f>
        <v>961.30384449117605</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Титульный!$C$13</f>
        <v>Челябинская ТЭЦ-3 (БЛ 3)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[2]Приложение_14122020!$D$307</f>
        <v>805.34823091760381</v>
      </c>
      <c r="E10" s="36">
        <f>[2]Приложение_14122020!$E$307</f>
        <v>805.34823091760381</v>
      </c>
      <c r="F10" s="36">
        <f>[2]Приложение_14122020!$F$307</f>
        <v>805.34823091760381</v>
      </c>
      <c r="G10" s="36">
        <f>[2]Приложение_14122020!$G$307</f>
        <v>805.34823091760381</v>
      </c>
      <c r="H10" s="36">
        <f>[2]Приложение_14122020!$H$307</f>
        <v>805.34823091760381</v>
      </c>
      <c r="I10" s="36">
        <f>[2]Приложение_14122020!$I$307</f>
        <v>805.34823091760381</v>
      </c>
      <c r="J10" s="36">
        <f>[2]Приложение_14122020!$J$307</f>
        <v>829.40936813413134</v>
      </c>
      <c r="K10" s="36">
        <f>[2]Приложение_14122020!$K$307</f>
        <v>829.40936813413134</v>
      </c>
      <c r="L10" s="36">
        <f>[2]Приложение_14122020!$L$307</f>
        <v>829.40936813413134</v>
      </c>
      <c r="M10" s="36">
        <f>[2]Приложение_14122020!$M$307</f>
        <v>829.40936813413134</v>
      </c>
      <c r="N10" s="36">
        <f>[2]Приложение_14122020!$N$307</f>
        <v>829.40936813413134</v>
      </c>
      <c r="O10" s="36">
        <f>[2]Приложение_14122020!$O$307</f>
        <v>829.40936813413134</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[3]Приложение_07122021!$D$300</f>
        <v>829.40936813413134</v>
      </c>
      <c r="E16" s="36">
        <f>[3]Приложение_07122021!$E$300</f>
        <v>829.40936813413134</v>
      </c>
      <c r="F16" s="36">
        <f>[3]Приложение_07122021!$F$300</f>
        <v>829.40936813413134</v>
      </c>
      <c r="G16" s="36">
        <f>[3]Приложение_07122021!$G$300</f>
        <v>829.40936813413134</v>
      </c>
      <c r="H16" s="36">
        <f>[3]Приложение_07122021!$H$300</f>
        <v>829.40936813413134</v>
      </c>
      <c r="I16" s="36">
        <f>[3]Приложение_07122021!$I$300</f>
        <v>829.40936813413134</v>
      </c>
      <c r="J16" s="36">
        <f>[3]Приложение_07122021!$J$300</f>
        <v>893.6912490260986</v>
      </c>
      <c r="K16" s="36">
        <f>[3]Приложение_07122021!$K$300</f>
        <v>893.6912490260986</v>
      </c>
      <c r="L16" s="36">
        <f>[3]Приложение_07122021!$L$300</f>
        <v>893.6912490260986</v>
      </c>
      <c r="M16" s="36">
        <f>[3]Приложение_07122021!$M$300</f>
        <v>893.6912490260986</v>
      </c>
      <c r="N16" s="36">
        <f>[3]Приложение_07122021!$N$300</f>
        <v>893.6912490260986</v>
      </c>
      <c r="O16" s="36">
        <f>[3]Приложение_07122021!$O$300</f>
        <v>893.6912490260986</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[8]Топливо!$R$200</f>
        <v>1123.7627202148162</v>
      </c>
      <c r="E22" s="36">
        <f>[8]Топливо!$X$200</f>
        <v>1123.848861424578</v>
      </c>
      <c r="F22" s="36">
        <f>[8]Топливо!$AD$200</f>
        <v>1123.641172931498</v>
      </c>
      <c r="G22" s="36">
        <f>[8]Топливо!$AJ$200</f>
        <v>1120.675427048775</v>
      </c>
      <c r="H22" s="36">
        <f>[8]Топливо!$AP$200</f>
        <v>1119.5145097678128</v>
      </c>
      <c r="I22" s="36">
        <f>[8]Топливо!$AV$200</f>
        <v>1124.6651490678332</v>
      </c>
      <c r="J22" s="45">
        <f>[8]Топливо!$BB$200</f>
        <v>1123.5724880310563</v>
      </c>
      <c r="K22" s="45">
        <f>[8]Топливо!$BH$200</f>
        <v>1123.5023780202409</v>
      </c>
      <c r="L22" s="45">
        <f>[8]Топливо!$BN$200</f>
        <v>1123.5916269123802</v>
      </c>
      <c r="M22" s="45">
        <f>[8]Топливо!$BT$200</f>
        <v>1122.9361959299699</v>
      </c>
      <c r="N22" s="45">
        <f>[8]Топливо!$BZ$200</f>
        <v>1123.7474503564758</v>
      </c>
      <c r="O22" s="45">
        <f>[8]Топливо!$CF$200</f>
        <v>1123.8750271340157</v>
      </c>
    </row>
    <row r="23" spans="1:15" x14ac:dyDescent="0.25">
      <c r="A23" s="33"/>
      <c r="B23" s="37" t="s">
        <v>74</v>
      </c>
      <c r="C23" s="35" t="s">
        <v>67</v>
      </c>
      <c r="D23" s="36">
        <f>[8]Топливо!$R$170</f>
        <v>1048.8352525372113</v>
      </c>
      <c r="E23" s="36">
        <f>[8]Топливо!$X$170</f>
        <v>1048.9157583407271</v>
      </c>
      <c r="F23" s="36">
        <f>[8]Топливо!$AD$170</f>
        <v>1048.7216569453251</v>
      </c>
      <c r="G23" s="36">
        <f>[8]Топливо!$AJ$170</f>
        <v>1045.949931821285</v>
      </c>
      <c r="H23" s="36">
        <f>[8]Топливо!$AP$170</f>
        <v>1044.8649623998249</v>
      </c>
      <c r="I23" s="36">
        <f>[8]Топливо!$AV$170</f>
        <v>1049.6786439886291</v>
      </c>
      <c r="J23" s="45">
        <f>[8]Топливо!$BB$170</f>
        <v>1048.5724187206133</v>
      </c>
      <c r="K23" s="45">
        <f>[8]Топливо!$BH$170</f>
        <v>1048.5068953460195</v>
      </c>
      <c r="L23" s="45">
        <f>[8]Топливо!$BN$170</f>
        <v>1048.590305525589</v>
      </c>
      <c r="M23" s="45">
        <f>[8]Топливо!$BT$170</f>
        <v>1047.9777532055793</v>
      </c>
      <c r="N23" s="45">
        <f>[8]Топливо!$BZ$170</f>
        <v>1048.7359349125943</v>
      </c>
      <c r="O23" s="45">
        <f>[8]Топливо!$CF$170</f>
        <v>1048.8551655458091</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Титульный!$C$14</f>
        <v>Челябинская ТЭЦ-4 (БЛ 1)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[2]Приложение_14122020!$D$300</f>
        <v>829.79537937033956</v>
      </c>
      <c r="E10" s="36">
        <f>[2]Приложение_14122020!$E$300</f>
        <v>829.79537937033956</v>
      </c>
      <c r="F10" s="36">
        <f>[2]Приложение_14122020!$F$300</f>
        <v>829.79537937033956</v>
      </c>
      <c r="G10" s="36">
        <f>[2]Приложение_14122020!$G$300</f>
        <v>829.79537937033956</v>
      </c>
      <c r="H10" s="36">
        <f>[2]Приложение_14122020!$H$300</f>
        <v>829.79537937033956</v>
      </c>
      <c r="I10" s="36">
        <f>[2]Приложение_14122020!$I$300</f>
        <v>829.79537937033956</v>
      </c>
      <c r="J10" s="36">
        <f>[2]Приложение_14122020!$J$300</f>
        <v>857.16250142887452</v>
      </c>
      <c r="K10" s="36">
        <f>[2]Приложение_14122020!$K$300</f>
        <v>857.16250142887452</v>
      </c>
      <c r="L10" s="36">
        <f>[2]Приложение_14122020!$L$300</f>
        <v>857.16250142887452</v>
      </c>
      <c r="M10" s="36">
        <f>[2]Приложение_14122020!$M$300</f>
        <v>857.16250142887452</v>
      </c>
      <c r="N10" s="36">
        <f>[2]Приложение_14122020!$N$300</f>
        <v>857.16250142887452</v>
      </c>
      <c r="O10" s="36">
        <f>[2]Приложение_14122020!$O$300</f>
        <v>857.16250142887452</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[3]Приложение_07122021!$D$293</f>
        <v>857.16250142887452</v>
      </c>
      <c r="E16" s="36">
        <f>[3]Приложение_07122021!$E$293</f>
        <v>857.16250142887452</v>
      </c>
      <c r="F16" s="36">
        <f>[3]Приложение_07122021!$F$293</f>
        <v>857.16250142887452</v>
      </c>
      <c r="G16" s="36">
        <f>[3]Приложение_07122021!$G$293</f>
        <v>857.16250142887452</v>
      </c>
      <c r="H16" s="36">
        <f>[3]Приложение_07122021!$H$293</f>
        <v>857.16250142887452</v>
      </c>
      <c r="I16" s="36">
        <f>[3]Приложение_07122021!$I$293</f>
        <v>857.16250142887452</v>
      </c>
      <c r="J16" s="36">
        <f>[3]Приложение_07122021!$J$293</f>
        <v>902.976613414898</v>
      </c>
      <c r="K16" s="36">
        <f>[3]Приложение_07122021!$K$293</f>
        <v>902.976613414898</v>
      </c>
      <c r="L16" s="36">
        <f>[3]Приложение_07122021!$L$293</f>
        <v>902.976613414898</v>
      </c>
      <c r="M16" s="36">
        <f>[3]Приложение_07122021!$M$293</f>
        <v>902.976613414898</v>
      </c>
      <c r="N16" s="36">
        <f>[3]Приложение_07122021!$N$293</f>
        <v>902.976613414898</v>
      </c>
      <c r="O16" s="36">
        <f>[3]Приложение_07122021!$O$293</f>
        <v>902.976613414898</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[9]Топливо!$R$200</f>
        <v>1038.9805801580367</v>
      </c>
      <c r="E22" s="36">
        <f>[9]Топливо!$X$200</f>
        <v>1038.5812791209084</v>
      </c>
      <c r="F22" s="36">
        <f>[9]Топливо!$AD$200</f>
        <v>1039.1635963805938</v>
      </c>
      <c r="G22" s="36">
        <f>[9]Топливо!$AJ$200</f>
        <v>1038.9284674053579</v>
      </c>
      <c r="H22" s="36">
        <f>[9]Топливо!$AP$200</f>
        <v>1038.911232282629</v>
      </c>
      <c r="I22" s="36">
        <f>[9]Топливо!$AV$200</f>
        <v>1038.8795353728287</v>
      </c>
      <c r="J22" s="45">
        <f>[9]Топливо!$BB$200</f>
        <v>1038.9538016971353</v>
      </c>
      <c r="K22" s="45">
        <f>[9]Топливо!$BH$200</f>
        <v>1039.0182402341716</v>
      </c>
      <c r="L22" s="45">
        <f>[9]Топливо!$BN$200</f>
        <v>1038.929986054673</v>
      </c>
      <c r="M22" s="45">
        <f>[9]Топливо!$BT$200</f>
        <v>1038.9402456575574</v>
      </c>
      <c r="N22" s="45">
        <f>[9]Топливо!$BZ$200</f>
        <v>1039.0983497702648</v>
      </c>
      <c r="O22" s="45">
        <f>[9]Топливо!$CF$200</f>
        <v>1039.0548069133827</v>
      </c>
    </row>
    <row r="23" spans="1:15" x14ac:dyDescent="0.25">
      <c r="A23" s="33"/>
      <c r="B23" s="37" t="s">
        <v>74</v>
      </c>
      <c r="C23" s="35" t="s">
        <v>67</v>
      </c>
      <c r="D23" s="36">
        <f>[9]Топливо!$R$170</f>
        <v>969.59960762433332</v>
      </c>
      <c r="E23" s="36">
        <f>[9]Топливо!$X$170</f>
        <v>969.22642908496107</v>
      </c>
      <c r="F23" s="36">
        <f>[9]Топливо!$AD$170</f>
        <v>969.77065082298486</v>
      </c>
      <c r="G23" s="36">
        <f>[9]Топливо!$AJ$170</f>
        <v>969.55090411715685</v>
      </c>
      <c r="H23" s="36">
        <f>[9]Топливо!$AP$170</f>
        <v>969.53479652582155</v>
      </c>
      <c r="I23" s="36">
        <f>[9]Топливо!$AV$170</f>
        <v>969.50517324563418</v>
      </c>
      <c r="J23" s="45">
        <f>[9]Топливо!$BB$170</f>
        <v>969.48953429638823</v>
      </c>
      <c r="K23" s="45">
        <f>[9]Топливо!$BH$170</f>
        <v>969.54975722819768</v>
      </c>
      <c r="L23" s="45">
        <f>[9]Топливо!$BN$170</f>
        <v>969.46727668661038</v>
      </c>
      <c r="M23" s="45">
        <f>[9]Топливо!$BT$170</f>
        <v>969.47686510052097</v>
      </c>
      <c r="N23" s="45">
        <f>[9]Топливо!$BZ$170</f>
        <v>969.62462595351849</v>
      </c>
      <c r="O23" s="45">
        <f>[9]Топливо!$CF$170</f>
        <v>969.58393169475016</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Титульный!$C$15</f>
        <v>Челябинская ТЭЦ-4 (БЛ 2)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[2]Приложение_14122020!$D$301</f>
        <v>844.96097917202439</v>
      </c>
      <c r="E10" s="36">
        <f>[2]Приложение_14122020!$E$301</f>
        <v>844.96097917202439</v>
      </c>
      <c r="F10" s="36">
        <f>[2]Приложение_14122020!$F$301</f>
        <v>844.96097917202439</v>
      </c>
      <c r="G10" s="36">
        <f>[2]Приложение_14122020!$G$301</f>
        <v>844.96097917202439</v>
      </c>
      <c r="H10" s="36">
        <f>[2]Приложение_14122020!$H$301</f>
        <v>844.96097917202439</v>
      </c>
      <c r="I10" s="36">
        <f>[2]Приложение_14122020!$I$301</f>
        <v>844.96097917202439</v>
      </c>
      <c r="J10" s="36">
        <f>[2]Приложение_14122020!$J$301</f>
        <v>872.80626254695392</v>
      </c>
      <c r="K10" s="36">
        <f>[2]Приложение_14122020!$K$301</f>
        <v>872.80626254695392</v>
      </c>
      <c r="L10" s="36">
        <f>[2]Приложение_14122020!$L$301</f>
        <v>872.80626254695392</v>
      </c>
      <c r="M10" s="36">
        <f>[2]Приложение_14122020!$M$301</f>
        <v>872.80626254695392</v>
      </c>
      <c r="N10" s="36">
        <f>[2]Приложение_14122020!$N$301</f>
        <v>872.80626254695392</v>
      </c>
      <c r="O10" s="36">
        <f>[2]Приложение_14122020!$O$301</f>
        <v>872.80626254695392</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3"/>
      <c r="D12" s="43"/>
      <c r="E12" s="43"/>
      <c r="F12" s="43"/>
      <c r="G12" s="43"/>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[3]Приложение_07122021!$D$294</f>
        <v>872.80626254695392</v>
      </c>
      <c r="E16" s="36">
        <f>[3]Приложение_07122021!$E$294</f>
        <v>872.80626254695392</v>
      </c>
      <c r="F16" s="36">
        <f>[3]Приложение_07122021!$F$294</f>
        <v>872.80626254695392</v>
      </c>
      <c r="G16" s="36">
        <f>[3]Приложение_07122021!$G$294</f>
        <v>872.80626254695392</v>
      </c>
      <c r="H16" s="36">
        <f>[3]Приложение_07122021!$H$294</f>
        <v>872.80626254695392</v>
      </c>
      <c r="I16" s="36">
        <f>[3]Приложение_07122021!$I$294</f>
        <v>872.80626254695392</v>
      </c>
      <c r="J16" s="36">
        <f>[3]Приложение_07122021!$J$294</f>
        <v>919.16235373677034</v>
      </c>
      <c r="K16" s="36">
        <f>[3]Приложение_07122021!$K$294</f>
        <v>919.16235373677034</v>
      </c>
      <c r="L16" s="36">
        <f>[3]Приложение_07122021!$L$294</f>
        <v>919.16235373677034</v>
      </c>
      <c r="M16" s="36">
        <f>[3]Приложение_07122021!$M$294</f>
        <v>919.16235373677034</v>
      </c>
      <c r="N16" s="36">
        <f>[3]Приложение_07122021!$N$294</f>
        <v>919.16235373677034</v>
      </c>
      <c r="O16" s="36">
        <f>[3]Приложение_07122021!$O$294</f>
        <v>919.16235373677034</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[10]Топливо!$R$200</f>
        <v>1039.3194352095679</v>
      </c>
      <c r="E22" s="36">
        <f>[10]Топливо!$X$200</f>
        <v>1040.8617053296787</v>
      </c>
      <c r="F22" s="36">
        <f>[10]Топливо!$AD$200</f>
        <v>1039.0748388147092</v>
      </c>
      <c r="G22" s="36">
        <f>[10]Топливо!$AJ$200</f>
        <v>1038.964572317155</v>
      </c>
      <c r="H22" s="36">
        <f>[10]Топливо!$AP$200</f>
        <v>1038.9651029782106</v>
      </c>
      <c r="I22" s="36">
        <f>[10]Топливо!$AV$200</f>
        <v>1038.9172371863931</v>
      </c>
      <c r="J22" s="45">
        <f>[10]Топливо!$BB$200</f>
        <v>1039.143774062059</v>
      </c>
      <c r="K22" s="45">
        <f>[10]Топливо!$BH$200</f>
        <v>1039.0587648933608</v>
      </c>
      <c r="L22" s="45">
        <f>[10]Топливо!$BN$200</f>
        <v>1039.1652337003729</v>
      </c>
      <c r="M22" s="45">
        <f>[10]Топливо!$BT$200</f>
        <v>1039.054780016203</v>
      </c>
      <c r="N22" s="45">
        <f>[10]Топливо!$BZ$200</f>
        <v>1039.0548420545738</v>
      </c>
      <c r="O22" s="45">
        <f>[10]Топливо!$CF$200</f>
        <v>1038.9928300661284</v>
      </c>
    </row>
    <row r="23" spans="1:15" x14ac:dyDescent="0.25">
      <c r="A23" s="33"/>
      <c r="B23" s="37" t="s">
        <v>74</v>
      </c>
      <c r="C23" s="35" t="s">
        <v>67</v>
      </c>
      <c r="D23" s="36">
        <f>[10]Топливо!$R$170</f>
        <v>969.91629458838111</v>
      </c>
      <c r="E23" s="36">
        <f>[10]Топливо!$X$170</f>
        <v>971.35766853241</v>
      </c>
      <c r="F23" s="36">
        <f>[10]Топливо!$AD$170</f>
        <v>969.68769982683102</v>
      </c>
      <c r="G23" s="36">
        <f>[10]Топливо!$AJ$170</f>
        <v>969.58464702537833</v>
      </c>
      <c r="H23" s="36">
        <f>[10]Топливо!$AP$170</f>
        <v>969.58514297029012</v>
      </c>
      <c r="I23" s="36">
        <f>[10]Топливо!$AV$170</f>
        <v>969.54040858541407</v>
      </c>
      <c r="J23" s="45">
        <f>[10]Топливо!$BB$170</f>
        <v>969.66707856267203</v>
      </c>
      <c r="K23" s="45">
        <f>[10]Топливо!$BH$170</f>
        <v>969.58763074145884</v>
      </c>
      <c r="L23" s="45">
        <f>[10]Топливо!$BN$170</f>
        <v>969.68713429941408</v>
      </c>
      <c r="M23" s="45">
        <f>[10]Топливо!$BT$170</f>
        <v>969.58390655719904</v>
      </c>
      <c r="N23" s="45">
        <f>[10]Топливо!$BZ$170</f>
        <v>969.58396453698481</v>
      </c>
      <c r="O23" s="45">
        <f>[10]Топливо!$CF$170</f>
        <v>969.52600940759669</v>
      </c>
    </row>
    <row r="24" spans="1:15" x14ac:dyDescent="0.25">
      <c r="A24" s="39"/>
      <c r="B24" s="40"/>
      <c r="C24" s="41"/>
      <c r="D24" s="43"/>
      <c r="E24" s="43"/>
      <c r="F24" s="43"/>
      <c r="G24" s="43"/>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Титульный!$C$16</f>
        <v>Челябинская ТЭЦ-4 (БЛ 3) НВ</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[2]Приложение_14122020!$D$302</f>
        <v>831.49926982549755</v>
      </c>
      <c r="E10" s="36">
        <f>[2]Приложение_14122020!$E$302</f>
        <v>831.49926982549755</v>
      </c>
      <c r="F10" s="36">
        <f>[2]Приложение_14122020!$F$302</f>
        <v>831.49926982549755</v>
      </c>
      <c r="G10" s="36">
        <f>[2]Приложение_14122020!$G$302</f>
        <v>831.49926982549755</v>
      </c>
      <c r="H10" s="36">
        <f>[2]Приложение_14122020!$H$302</f>
        <v>831.49926982549755</v>
      </c>
      <c r="I10" s="36">
        <f>[2]Приложение_14122020!$I$302</f>
        <v>831.49926982549755</v>
      </c>
      <c r="J10" s="36">
        <f>[2]Приложение_14122020!$J$302</f>
        <v>856.92269668937001</v>
      </c>
      <c r="K10" s="36">
        <f>[2]Приложение_14122020!$K$302</f>
        <v>856.92269668937001</v>
      </c>
      <c r="L10" s="36">
        <f>[2]Приложение_14122020!$L$302</f>
        <v>856.92269668937001</v>
      </c>
      <c r="M10" s="36">
        <f>[2]Приложение_14122020!$M$302</f>
        <v>856.92269668937001</v>
      </c>
      <c r="N10" s="36">
        <f>[2]Приложение_14122020!$N$302</f>
        <v>856.92269668937001</v>
      </c>
      <c r="O10" s="36">
        <f>[2]Приложение_14122020!$O$302</f>
        <v>856.92269668937001</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3"/>
      <c r="E12" s="43"/>
      <c r="F12" s="43"/>
      <c r="G12" s="43"/>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[3]Приложение_07122021!$D$295</f>
        <v>856.92269668937001</v>
      </c>
      <c r="E16" s="36">
        <f>[3]Приложение_07122021!$E$295</f>
        <v>856.92269668937001</v>
      </c>
      <c r="F16" s="36">
        <f>[3]Приложение_07122021!$F$295</f>
        <v>856.92269668937001</v>
      </c>
      <c r="G16" s="36">
        <f>[3]Приложение_07122021!$G$295</f>
        <v>856.92269668937001</v>
      </c>
      <c r="H16" s="36">
        <f>[3]Приложение_07122021!$H$295</f>
        <v>856.92269668937001</v>
      </c>
      <c r="I16" s="36">
        <f>[3]Приложение_07122021!$I$295</f>
        <v>856.92269668937001</v>
      </c>
      <c r="J16" s="36">
        <f>[3]Приложение_07122021!$J$295</f>
        <v>902.70663948444053</v>
      </c>
      <c r="K16" s="36">
        <f>[3]Приложение_07122021!$K$295</f>
        <v>902.70663948444053</v>
      </c>
      <c r="L16" s="36">
        <f>[3]Приложение_07122021!$L$295</f>
        <v>902.70663948444053</v>
      </c>
      <c r="M16" s="36">
        <f>[3]Приложение_07122021!$M$295</f>
        <v>902.70663948444053</v>
      </c>
      <c r="N16" s="36">
        <f>[3]Приложение_07122021!$N$295</f>
        <v>902.70663948444053</v>
      </c>
      <c r="O16" s="36">
        <f>[3]Приложение_07122021!$O$295</f>
        <v>902.70663948444053</v>
      </c>
    </row>
    <row r="17" spans="1:16"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c r="P17" s="30"/>
    </row>
    <row r="18" spans="1:16" ht="12.75" customHeight="1" x14ac:dyDescent="0.25">
      <c r="A18" s="39"/>
      <c r="B18" s="40"/>
      <c r="C18" s="41"/>
      <c r="D18" s="42"/>
      <c r="E18" s="42"/>
      <c r="F18" s="42"/>
      <c r="G18" s="42"/>
      <c r="H18" s="42"/>
      <c r="I18" s="42"/>
    </row>
    <row r="19" spans="1:16" ht="12.75" customHeight="1" x14ac:dyDescent="0.25">
      <c r="A19" s="66" t="s">
        <v>72</v>
      </c>
      <c r="B19" s="67"/>
      <c r="C19" s="67"/>
      <c r="D19" s="67"/>
      <c r="E19" s="67"/>
      <c r="F19" s="67"/>
      <c r="G19" s="67"/>
      <c r="H19" s="67"/>
      <c r="I19" s="67"/>
      <c r="J19" s="67"/>
      <c r="K19" s="67"/>
      <c r="L19" s="67"/>
      <c r="M19" s="67"/>
      <c r="N19" s="67"/>
      <c r="O19" s="67"/>
    </row>
    <row r="20" spans="1:16"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6"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6" ht="12.75" customHeight="1" x14ac:dyDescent="0.25">
      <c r="A22" s="33" t="s">
        <v>73</v>
      </c>
      <c r="B22" s="34" t="s">
        <v>66</v>
      </c>
      <c r="C22" s="35" t="s">
        <v>67</v>
      </c>
      <c r="D22" s="36">
        <f>[11]Топливо!$R$200</f>
        <v>1038.8853949710931</v>
      </c>
      <c r="E22" s="36">
        <f>[11]Топливо!$X$200</f>
        <v>1038.9211923457847</v>
      </c>
      <c r="F22" s="36">
        <f>[11]Топливо!$AD$200</f>
        <v>1039.0837576704005</v>
      </c>
      <c r="G22" s="36">
        <f>[11]Топливо!$AJ$200</f>
        <v>1038.9021658747379</v>
      </c>
      <c r="H22" s="36">
        <f>[11]Топливо!$AP$200</f>
        <v>1038.8864261715125</v>
      </c>
      <c r="I22" s="36">
        <f>[11]Топливо!$AV$200</f>
        <v>1038.9099827955758</v>
      </c>
      <c r="J22" s="45">
        <f>[11]Топливо!$BB$200</f>
        <v>1038.876939236673</v>
      </c>
      <c r="K22" s="45">
        <f>[11]Топливо!$BH$200</f>
        <v>1038.8995856925985</v>
      </c>
      <c r="L22" s="45">
        <f>[11]Топливо!$BN$200</f>
        <v>1038.9595807721578</v>
      </c>
      <c r="M22" s="45">
        <f>[11]Топливо!$BT$200</f>
        <v>1038.955365809539</v>
      </c>
      <c r="N22" s="45">
        <f>[11]Топливо!$BZ$200</f>
        <v>1039.0743835780079</v>
      </c>
      <c r="O22" s="45">
        <f>[11]Топливо!$CF$200</f>
        <v>1038.94406574407</v>
      </c>
    </row>
    <row r="23" spans="1:16" x14ac:dyDescent="0.25">
      <c r="A23" s="33"/>
      <c r="B23" s="37" t="s">
        <v>74</v>
      </c>
      <c r="C23" s="35" t="s">
        <v>67</v>
      </c>
      <c r="D23" s="36">
        <f>[11]Топливо!$R$170</f>
        <v>969.51064950569446</v>
      </c>
      <c r="E23" s="36">
        <f>[11]Топливо!$X$170</f>
        <v>969.54410499606047</v>
      </c>
      <c r="F23" s="36">
        <f>[11]Топливо!$AD$170</f>
        <v>969.69603520598173</v>
      </c>
      <c r="G23" s="36">
        <f>[11]Топливо!$AJ$170</f>
        <v>969.52632324741853</v>
      </c>
      <c r="H23" s="36">
        <f>[11]Топливо!$AP$170</f>
        <v>969.5116132444042</v>
      </c>
      <c r="I23" s="36">
        <f>[11]Топливо!$AV$170</f>
        <v>969.53362878091195</v>
      </c>
      <c r="J23" s="45">
        <f>[11]Топливо!$BB$170</f>
        <v>969.41770022118988</v>
      </c>
      <c r="K23" s="45">
        <f>[11]Топливо!$BH$170</f>
        <v>969.43886513326959</v>
      </c>
      <c r="L23" s="45">
        <f>[11]Топливо!$BN$170</f>
        <v>969.49493530108214</v>
      </c>
      <c r="M23" s="45">
        <f>[11]Топливо!$BT$170</f>
        <v>969.49099608368124</v>
      </c>
      <c r="N23" s="45">
        <f>[11]Топливо!$BZ$170</f>
        <v>969.60222764299795</v>
      </c>
      <c r="O23" s="45">
        <f>[11]Топливо!$CF$170</f>
        <v>969.48043527483173</v>
      </c>
    </row>
    <row r="24" spans="1:16" x14ac:dyDescent="0.25">
      <c r="A24" s="39"/>
      <c r="B24" s="40"/>
      <c r="C24" s="41"/>
      <c r="D24" s="43"/>
      <c r="E24" s="43"/>
      <c r="F24" s="43"/>
      <c r="G24" s="43"/>
      <c r="H24" s="43"/>
      <c r="I24" s="43"/>
      <c r="J24" s="44"/>
      <c r="K24" s="44"/>
      <c r="L24" s="44"/>
      <c r="M24" s="44"/>
      <c r="N24" s="44"/>
      <c r="O24" s="44"/>
    </row>
    <row r="25" spans="1:16" x14ac:dyDescent="0.25">
      <c r="A25" s="70" t="s">
        <v>75</v>
      </c>
      <c r="B25" s="70"/>
      <c r="C25" s="70"/>
      <c r="D25" s="70"/>
      <c r="E25" s="70"/>
      <c r="F25" s="70"/>
      <c r="G25" s="70"/>
      <c r="H25" s="70"/>
      <c r="I25" s="70"/>
      <c r="J25" s="70"/>
      <c r="K25" s="70"/>
      <c r="L25" s="70"/>
      <c r="M25" s="70"/>
      <c r="N25" s="70"/>
      <c r="O25" s="70"/>
    </row>
    <row r="26" spans="1:16" x14ac:dyDescent="0.25">
      <c r="A26" s="70" t="s">
        <v>77</v>
      </c>
      <c r="B26" s="70"/>
      <c r="C26" s="70"/>
      <c r="D26" s="70"/>
      <c r="E26" s="70"/>
      <c r="F26" s="70"/>
      <c r="G26" s="70"/>
      <c r="H26" s="70"/>
      <c r="I26" s="70"/>
      <c r="J26" s="70"/>
      <c r="K26" s="70"/>
      <c r="L26" s="70"/>
      <c r="M26" s="70"/>
      <c r="N26" s="70"/>
      <c r="O26" s="70"/>
    </row>
    <row r="27" spans="1:16"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Титульный!$C$17</f>
        <v>Тюменская ТЭЦ-1 без ДПМ/НВ</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[2]Приложение_14122020!$D$291</f>
        <v>806.85985429381151</v>
      </c>
      <c r="E10" s="36">
        <f>[2]Приложение_14122020!$E$291</f>
        <v>806.85985429381151</v>
      </c>
      <c r="F10" s="36">
        <f>[2]Приложение_14122020!$F$291</f>
        <v>806.85985429381151</v>
      </c>
      <c r="G10" s="36">
        <f>[2]Приложение_14122020!$G$291</f>
        <v>806.85985429381151</v>
      </c>
      <c r="H10" s="36">
        <f>[2]Приложение_14122020!$H$291</f>
        <v>806.85985429381151</v>
      </c>
      <c r="I10" s="36">
        <f>[2]Приложение_14122020!$I$291</f>
        <v>806.85985429381151</v>
      </c>
      <c r="J10" s="36">
        <f>[2]Приложение_14122020!$J$291</f>
        <v>831.24718847955194</v>
      </c>
      <c r="K10" s="36">
        <f>[2]Приложение_14122020!$K$291</f>
        <v>831.24718847955194</v>
      </c>
      <c r="L10" s="36">
        <f>[2]Приложение_14122020!$L$291</f>
        <v>831.24718847955194</v>
      </c>
      <c r="M10" s="36">
        <f>[2]Приложение_14122020!$M$291</f>
        <v>831.24718847955194</v>
      </c>
      <c r="N10" s="36">
        <f>[2]Приложение_14122020!$N$291</f>
        <v>831.24718847955194</v>
      </c>
      <c r="O10" s="36">
        <f>[2]Приложение_14122020!$O$291</f>
        <v>831.24718847955194</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[3]Приложение_07122021!$D$287</f>
        <v>831.24718847955194</v>
      </c>
      <c r="E16" s="36">
        <f>[3]Приложение_07122021!$E$287</f>
        <v>831.24718847955194</v>
      </c>
      <c r="F16" s="36">
        <f>[3]Приложение_07122021!$F$287</f>
        <v>831.24718847955194</v>
      </c>
      <c r="G16" s="36">
        <f>[3]Приложение_07122021!$G$287</f>
        <v>831.24718847955194</v>
      </c>
      <c r="H16" s="36">
        <f>[3]Приложение_07122021!$H$287</f>
        <v>831.24718847955194</v>
      </c>
      <c r="I16" s="36">
        <f>[3]Приложение_07122021!$I$287</f>
        <v>831.24718847955194</v>
      </c>
      <c r="J16" s="36">
        <f>[3]Приложение_07122021!$J$287</f>
        <v>916.66191439450336</v>
      </c>
      <c r="K16" s="36">
        <f>[3]Приложение_07122021!$K$287</f>
        <v>916.66191439450336</v>
      </c>
      <c r="L16" s="36">
        <f>[3]Приложение_07122021!$L$287</f>
        <v>916.66191439450336</v>
      </c>
      <c r="M16" s="36">
        <f>[3]Приложение_07122021!$M$287</f>
        <v>916.66191439450336</v>
      </c>
      <c r="N16" s="36">
        <f>[3]Приложение_07122021!$N$287</f>
        <v>916.66191439450336</v>
      </c>
      <c r="O16" s="36">
        <f>[3]Приложение_07122021!$O$287</f>
        <v>916.66191439450336</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[12]Топливо!$R$200</f>
        <v>992.8412268449232</v>
      </c>
      <c r="E22" s="36">
        <f>[12]Топливо!$X$200</f>
        <v>993.15021343631736</v>
      </c>
      <c r="F22" s="36">
        <f>[12]Топливо!$AD$200</f>
        <v>992.50761750739775</v>
      </c>
      <c r="G22" s="36">
        <f>[12]Топливо!$AJ$200</f>
        <v>993.36638168742945</v>
      </c>
      <c r="H22" s="36">
        <f>[12]Топливо!$AP$200</f>
        <v>993.95439456858014</v>
      </c>
      <c r="I22" s="36">
        <f>[12]Топливо!$AV$200</f>
        <v>993.82620240969823</v>
      </c>
      <c r="J22" s="45">
        <f>[12]Топливо!$BB$200</f>
        <v>994.30534554563667</v>
      </c>
      <c r="K22" s="45">
        <f>[12]Топливо!$BH$200</f>
        <v>994.65437822098761</v>
      </c>
      <c r="L22" s="45">
        <f>[12]Топливо!$BN$200</f>
        <v>994.59177064140613</v>
      </c>
      <c r="M22" s="45">
        <f>[12]Топливо!$BT$200</f>
        <v>995.34017307084412</v>
      </c>
      <c r="N22" s="45">
        <f>[12]Топливо!$BZ$200</f>
        <v>994.26056712480295</v>
      </c>
      <c r="O22" s="45">
        <f>[12]Топливо!$CF$200</f>
        <v>993.47750317460134</v>
      </c>
    </row>
    <row r="23" spans="1:15" x14ac:dyDescent="0.25">
      <c r="A23" s="33"/>
      <c r="B23" s="37" t="s">
        <v>74</v>
      </c>
      <c r="C23" s="35" t="s">
        <v>67</v>
      </c>
      <c r="D23" s="36">
        <f>[12]Топливо!$R$170</f>
        <v>926.47871667749826</v>
      </c>
      <c r="E23" s="36">
        <f>[12]Топливо!$X$170</f>
        <v>926.76748919281988</v>
      </c>
      <c r="F23" s="36">
        <f>[12]Топливо!$AD$170</f>
        <v>926.16693224990433</v>
      </c>
      <c r="G23" s="36">
        <f>[12]Топливо!$AJ$170</f>
        <v>926.96951559572835</v>
      </c>
      <c r="H23" s="36">
        <f>[12]Топливо!$AP$170</f>
        <v>927.51906034446733</v>
      </c>
      <c r="I23" s="36">
        <f>[12]Топливо!$AV$170</f>
        <v>927.39925458850291</v>
      </c>
      <c r="J23" s="45">
        <f>[12]Топливо!$BB$170</f>
        <v>927.76200518283792</v>
      </c>
      <c r="K23" s="45">
        <f>[12]Топливо!$BH$170</f>
        <v>928.08820394484815</v>
      </c>
      <c r="L23" s="45">
        <f>[12]Топливо!$BN$170</f>
        <v>928.02969218823</v>
      </c>
      <c r="M23" s="45">
        <f>[12]Топливо!$BT$170</f>
        <v>928.72913371106915</v>
      </c>
      <c r="N23" s="45">
        <f>[12]Топливо!$BZ$170</f>
        <v>927.7201561914045</v>
      </c>
      <c r="O23" s="45">
        <f>[12]Топливо!$CF$170</f>
        <v>926.98832072392645</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9"/>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Титульный!$C$18</f>
        <v>Тюменская ТЭЦ-1 (БЛ 2)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[2]Приложение_14122020!$D$292</f>
        <v>805.76619211017021</v>
      </c>
      <c r="E10" s="36">
        <f>[2]Приложение_14122020!$E$292</f>
        <v>805.76619211017021</v>
      </c>
      <c r="F10" s="36">
        <f>[2]Приложение_14122020!$F$292</f>
        <v>805.76619211017021</v>
      </c>
      <c r="G10" s="36">
        <f>[2]Приложение_14122020!$G$292</f>
        <v>805.76619211017021</v>
      </c>
      <c r="H10" s="36">
        <f>[2]Приложение_14122020!$H$292</f>
        <v>805.76619211017021</v>
      </c>
      <c r="I10" s="36">
        <f>[2]Приложение_14122020!$I$292</f>
        <v>805.76619211017021</v>
      </c>
      <c r="J10" s="36">
        <f>[2]Приложение_14122020!$J$292</f>
        <v>829.96280231243691</v>
      </c>
      <c r="K10" s="36">
        <f>[2]Приложение_14122020!$K$292</f>
        <v>829.96280231243691</v>
      </c>
      <c r="L10" s="36">
        <f>[2]Приложение_14122020!$L$292</f>
        <v>829.96280231243691</v>
      </c>
      <c r="M10" s="36">
        <f>[2]Приложение_14122020!$M$292</f>
        <v>829.96280231243691</v>
      </c>
      <c r="N10" s="36">
        <f>[2]Приложение_14122020!$N$292</f>
        <v>829.96280231243691</v>
      </c>
      <c r="O10" s="36">
        <f>[2]Приложение_14122020!$O$292</f>
        <v>829.96280231243691</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[3]Приложение_07122021!$D$288</f>
        <v>829.96280231243691</v>
      </c>
      <c r="E16" s="36">
        <f>[3]Приложение_07122021!$E$288</f>
        <v>829.96280231243691</v>
      </c>
      <c r="F16" s="36">
        <f>[3]Приложение_07122021!$F$288</f>
        <v>829.96280231243691</v>
      </c>
      <c r="G16" s="36">
        <f>[3]Приложение_07122021!$G$288</f>
        <v>829.96280231243691</v>
      </c>
      <c r="H16" s="36">
        <f>[3]Приложение_07122021!$H$288</f>
        <v>829.96280231243691</v>
      </c>
      <c r="I16" s="36">
        <f>[3]Приложение_07122021!$I$288</f>
        <v>829.96280231243691</v>
      </c>
      <c r="J16" s="36">
        <f>[3]Приложение_07122021!$J$288</f>
        <v>891.22089549292502</v>
      </c>
      <c r="K16" s="36">
        <f>[3]Приложение_07122021!$K$288</f>
        <v>891.22089549292502</v>
      </c>
      <c r="L16" s="36">
        <f>[3]Приложение_07122021!$L$288</f>
        <v>891.22089549292502</v>
      </c>
      <c r="M16" s="36">
        <f>[3]Приложение_07122021!$M$288</f>
        <v>891.22089549292502</v>
      </c>
      <c r="N16" s="36">
        <f>[3]Приложение_07122021!$N$288</f>
        <v>891.22089549292502</v>
      </c>
      <c r="O16" s="36">
        <f>[3]Приложение_07122021!$O$288</f>
        <v>891.22089549292502</v>
      </c>
    </row>
    <row r="17" spans="1:16"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6" ht="12.75" customHeight="1" x14ac:dyDescent="0.25">
      <c r="A18" s="39"/>
      <c r="B18" s="40"/>
      <c r="C18" s="41"/>
      <c r="D18" s="42"/>
      <c r="E18" s="42"/>
      <c r="F18" s="42"/>
      <c r="G18" s="42"/>
      <c r="H18" s="42"/>
      <c r="I18" s="42"/>
    </row>
    <row r="19" spans="1:16" ht="12.75" customHeight="1" x14ac:dyDescent="0.25">
      <c r="A19" s="66" t="s">
        <v>72</v>
      </c>
      <c r="B19" s="67"/>
      <c r="C19" s="67"/>
      <c r="D19" s="67"/>
      <c r="E19" s="67"/>
      <c r="F19" s="67"/>
      <c r="G19" s="67"/>
      <c r="H19" s="67"/>
      <c r="I19" s="67"/>
      <c r="J19" s="67"/>
      <c r="K19" s="67"/>
      <c r="L19" s="67"/>
      <c r="M19" s="67"/>
      <c r="N19" s="67"/>
      <c r="O19" s="67"/>
      <c r="P19" s="46"/>
    </row>
    <row r="20" spans="1:16"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6"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6" ht="12.75" customHeight="1" x14ac:dyDescent="0.25">
      <c r="A22" s="33" t="s">
        <v>73</v>
      </c>
      <c r="B22" s="34" t="s">
        <v>66</v>
      </c>
      <c r="C22" s="35" t="s">
        <v>67</v>
      </c>
      <c r="D22" s="36">
        <f>[13]Топливо!$R$200</f>
        <v>1078.5156525516056</v>
      </c>
      <c r="E22" s="36">
        <f>[13]Топливо!$X$200</f>
        <v>1078.8208532359822</v>
      </c>
      <c r="F22" s="36">
        <f>[13]Топливо!$AD$200</f>
        <v>1078.1491799387725</v>
      </c>
      <c r="G22" s="36">
        <f>[13]Топливо!$AJ$200</f>
        <v>1079.1544402244226</v>
      </c>
      <c r="H22" s="36">
        <f>[13]Топливо!$AP$200</f>
        <v>1079.7878629587492</v>
      </c>
      <c r="I22" s="36">
        <f>[13]Топливо!$AV$200</f>
        <v>1079.6116278421171</v>
      </c>
      <c r="J22" s="45">
        <f>[13]Топливо!$BB$200</f>
        <v>1079.6734197304843</v>
      </c>
      <c r="K22" s="45">
        <f>[13]Топливо!$BH$200</f>
        <v>1079.785937783153</v>
      </c>
      <c r="L22" s="45">
        <f>[13]Топливо!$BN$200</f>
        <v>1080.2960746619251</v>
      </c>
      <c r="M22" s="45">
        <f>[13]Топливо!$BT$200</f>
        <v>1081.2611339639593</v>
      </c>
      <c r="N22" s="45">
        <f>[13]Топливо!$BZ$200</f>
        <v>1080.2328496979676</v>
      </c>
      <c r="O22" s="45">
        <f>[13]Топливо!$CF$200</f>
        <v>1079.3179140152924</v>
      </c>
    </row>
    <row r="23" spans="1:16" x14ac:dyDescent="0.25">
      <c r="A23" s="33"/>
      <c r="B23" s="37" t="s">
        <v>74</v>
      </c>
      <c r="C23" s="35" t="s">
        <v>67</v>
      </c>
      <c r="D23" s="36">
        <f>[13]Топливо!$R$170</f>
        <v>1006.5482734127154</v>
      </c>
      <c r="E23" s="36">
        <f>[13]Топливо!$X$170</f>
        <v>1006.8335076971795</v>
      </c>
      <c r="F23" s="36">
        <f>[13]Топливо!$AD$170</f>
        <v>1006.2057756437125</v>
      </c>
      <c r="G23" s="36">
        <f>[13]Топливо!$AJ$170</f>
        <v>1007.145271237778</v>
      </c>
      <c r="H23" s="36">
        <f>[13]Топливо!$AP$170</f>
        <v>1007.7372551016347</v>
      </c>
      <c r="I23" s="36">
        <f>[13]Топливо!$AV$170</f>
        <v>1007.5725493851561</v>
      </c>
      <c r="J23" s="45">
        <f>[13]Топливо!$BB$170</f>
        <v>1007.5452520845648</v>
      </c>
      <c r="K23" s="45">
        <f>[13]Топливо!$BH$170</f>
        <v>1007.6504091431337</v>
      </c>
      <c r="L23" s="45">
        <f>[13]Топливо!$BN$170</f>
        <v>1008.1271725812385</v>
      </c>
      <c r="M23" s="45">
        <f>[13]Топливо!$BT$170</f>
        <v>1009.0290971625789</v>
      </c>
      <c r="N23" s="45">
        <f>[13]Топливо!$BZ$170</f>
        <v>1008.0680838298763</v>
      </c>
      <c r="O23" s="45">
        <f>[13]Топливо!$CF$170</f>
        <v>1007.2130037526099</v>
      </c>
    </row>
    <row r="24" spans="1:16" x14ac:dyDescent="0.25">
      <c r="A24" s="39"/>
      <c r="B24" s="40"/>
      <c r="C24" s="41"/>
      <c r="D24" s="42"/>
      <c r="E24" s="42"/>
      <c r="F24" s="42"/>
      <c r="G24" s="42"/>
      <c r="H24" s="43"/>
      <c r="I24" s="43"/>
      <c r="J24" s="44"/>
      <c r="K24" s="44"/>
      <c r="L24" s="44"/>
      <c r="M24" s="44"/>
      <c r="N24" s="44"/>
      <c r="O24" s="44"/>
    </row>
    <row r="25" spans="1:16" x14ac:dyDescent="0.25">
      <c r="A25" s="70" t="s">
        <v>75</v>
      </c>
      <c r="B25" s="70"/>
      <c r="C25" s="70"/>
      <c r="D25" s="70"/>
      <c r="E25" s="70"/>
      <c r="F25" s="70"/>
      <c r="G25" s="70"/>
      <c r="H25" s="70"/>
      <c r="I25" s="70"/>
      <c r="J25" s="70"/>
      <c r="K25" s="70"/>
      <c r="L25" s="70"/>
      <c r="M25" s="70"/>
      <c r="N25" s="70"/>
      <c r="O25" s="70"/>
    </row>
    <row r="26" spans="1:16" x14ac:dyDescent="0.25">
      <c r="A26" s="70" t="s">
        <v>77</v>
      </c>
      <c r="B26" s="70"/>
      <c r="C26" s="70"/>
      <c r="D26" s="70"/>
      <c r="E26" s="70"/>
      <c r="F26" s="70"/>
      <c r="G26" s="70"/>
      <c r="H26" s="70"/>
      <c r="I26" s="70"/>
      <c r="J26" s="70"/>
      <c r="K26" s="70"/>
      <c r="L26" s="70"/>
      <c r="M26" s="70"/>
      <c r="N26" s="70"/>
      <c r="O26" s="70"/>
    </row>
    <row r="27" spans="1:16" ht="39" customHeight="1" x14ac:dyDescent="0.25">
      <c r="A27" s="69" t="s">
        <v>78</v>
      </c>
      <c r="B27" s="69"/>
      <c r="C27" s="69"/>
      <c r="D27" s="69"/>
      <c r="E27" s="69"/>
      <c r="F27" s="69"/>
      <c r="G27" s="69"/>
      <c r="H27" s="69"/>
      <c r="I27" s="69"/>
      <c r="J27" s="69"/>
      <c r="K27" s="69"/>
      <c r="L27" s="69"/>
      <c r="M27" s="69"/>
      <c r="N27" s="69"/>
      <c r="O27" s="69"/>
    </row>
    <row r="28" spans="1:16" x14ac:dyDescent="0.25">
      <c r="D28" s="30"/>
      <c r="E28" s="30"/>
      <c r="F28" s="30"/>
      <c r="G28" s="30"/>
      <c r="H28" s="30"/>
      <c r="I28" s="30"/>
      <c r="J28" s="30"/>
      <c r="K28" s="30"/>
      <c r="L28" s="30"/>
      <c r="M28" s="30"/>
      <c r="N28" s="30"/>
      <c r="O28" s="30"/>
    </row>
    <row r="29" spans="1:16" x14ac:dyDescent="0.25">
      <c r="D29" s="30"/>
      <c r="E29" s="30"/>
      <c r="F29" s="30"/>
      <c r="G29" s="30"/>
      <c r="H29" s="30"/>
      <c r="I29" s="30"/>
      <c r="J29" s="30"/>
      <c r="K29" s="30"/>
      <c r="L29" s="30"/>
      <c r="M29" s="30"/>
      <c r="N29" s="30"/>
      <c r="O29" s="3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Титульный!$C$19</f>
        <v>Тюменская ТЭЦ-2</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[2]Приложение_14122020!$D$293</f>
        <v>795.90638742476347</v>
      </c>
      <c r="E10" s="36">
        <f>[2]Приложение_14122020!$E$293</f>
        <v>795.90638742476347</v>
      </c>
      <c r="F10" s="36">
        <f>[2]Приложение_14122020!$F$293</f>
        <v>795.90638742476347</v>
      </c>
      <c r="G10" s="36">
        <f>[2]Приложение_14122020!$G$293</f>
        <v>795.90638742476347</v>
      </c>
      <c r="H10" s="36">
        <f>[2]Приложение_14122020!$H$293</f>
        <v>795.90638742476347</v>
      </c>
      <c r="I10" s="36">
        <f>[2]Приложение_14122020!$I$293</f>
        <v>795.90638742476347</v>
      </c>
      <c r="J10" s="36">
        <f>[2]Приложение_14122020!$J$293</f>
        <v>819.80691440465205</v>
      </c>
      <c r="K10" s="36">
        <f>[2]Приложение_14122020!$K$293</f>
        <v>819.80691440465205</v>
      </c>
      <c r="L10" s="36">
        <f>[2]Приложение_14122020!$L$293</f>
        <v>819.80691440465205</v>
      </c>
      <c r="M10" s="36">
        <f>[2]Приложение_14122020!$M$293</f>
        <v>819.80691440465205</v>
      </c>
      <c r="N10" s="36">
        <f>[2]Приложение_14122020!$N$293</f>
        <v>819.80691440465205</v>
      </c>
      <c r="O10" s="36">
        <f>[2]Приложение_14122020!$O$293</f>
        <v>819.80691440465205</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[3]Приложение_07122021!$D$289</f>
        <v>819.80691440465205</v>
      </c>
      <c r="E16" s="36">
        <f>[3]Приложение_07122021!$E$289</f>
        <v>819.80691440465205</v>
      </c>
      <c r="F16" s="36">
        <f>[3]Приложение_07122021!$F$289</f>
        <v>819.80691440465205</v>
      </c>
      <c r="G16" s="36">
        <f>[3]Приложение_07122021!$G$289</f>
        <v>819.80691440465205</v>
      </c>
      <c r="H16" s="36">
        <f>[3]Приложение_07122021!$H$289</f>
        <v>819.80691440465205</v>
      </c>
      <c r="I16" s="36">
        <f>[3]Приложение_07122021!$I$289</f>
        <v>819.80691440465205</v>
      </c>
      <c r="J16" s="36">
        <f>[3]Приложение_07122021!$J$289</f>
        <v>884.50223750494649</v>
      </c>
      <c r="K16" s="36">
        <f>[3]Приложение_07122021!$K$289</f>
        <v>884.50223750494649</v>
      </c>
      <c r="L16" s="36">
        <f>[3]Приложение_07122021!$L$289</f>
        <v>884.50223750494649</v>
      </c>
      <c r="M16" s="36">
        <f>[3]Приложение_07122021!$M$289</f>
        <v>884.50223750494649</v>
      </c>
      <c r="N16" s="36">
        <f>[3]Приложение_07122021!$N$289</f>
        <v>884.50223750494649</v>
      </c>
      <c r="O16" s="36">
        <f>[3]Приложение_07122021!$O$289</f>
        <v>884.50223750494649</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[14]Топливо!$R$200</f>
        <v>1115.8271092883513</v>
      </c>
      <c r="E22" s="36">
        <f>[14]Топливо!$X$200</f>
        <v>1116.7347137940274</v>
      </c>
      <c r="F22" s="36">
        <f>[14]Топливо!$AD$200</f>
        <v>1116.6908746285087</v>
      </c>
      <c r="G22" s="36">
        <f>[14]Топливо!$AJ$200</f>
        <v>1114.9627850155516</v>
      </c>
      <c r="H22" s="36">
        <f>[14]Топливо!$AP$200</f>
        <v>1115.7868238578167</v>
      </c>
      <c r="I22" s="36">
        <f>[14]Топливо!$AV$200</f>
        <v>1116.1386803474566</v>
      </c>
      <c r="J22" s="45">
        <f>[14]Топливо!$BB$200</f>
        <v>1116.2000366776626</v>
      </c>
      <c r="K22" s="45">
        <f>[14]Топливо!$BH$200</f>
        <v>1115.5180594919091</v>
      </c>
      <c r="L22" s="45">
        <f>[14]Топливо!$BN$200</f>
        <v>1115.3209583584066</v>
      </c>
      <c r="M22" s="45">
        <f>[14]Топливо!$BT$200</f>
        <v>1115.3403705454873</v>
      </c>
      <c r="N22" s="45">
        <f>[14]Топливо!$BZ$200</f>
        <v>1116.0724336144654</v>
      </c>
      <c r="O22" s="45">
        <f>[14]Топливо!$CF$200</f>
        <v>1115.3037768848183</v>
      </c>
    </row>
    <row r="23" spans="1:15" x14ac:dyDescent="0.25">
      <c r="A23" s="33"/>
      <c r="B23" s="37" t="s">
        <v>74</v>
      </c>
      <c r="C23" s="35" t="s">
        <v>67</v>
      </c>
      <c r="D23" s="36">
        <f>[14]Топливо!$R$170</f>
        <v>1041.418793727431</v>
      </c>
      <c r="E23" s="36">
        <f>[14]Топливо!$X$170</f>
        <v>1042.2670222374086</v>
      </c>
      <c r="F23" s="36">
        <f>[14]Топливо!$AD$170</f>
        <v>1042.226051054681</v>
      </c>
      <c r="G23" s="36">
        <f>[14]Топливо!$AJ$170</f>
        <v>1040.6110140332257</v>
      </c>
      <c r="H23" s="36">
        <f>[14]Топливо!$AP$170</f>
        <v>1041.3811437923518</v>
      </c>
      <c r="I23" s="36">
        <f>[14]Топливо!$AV$170</f>
        <v>1041.709981633137</v>
      </c>
      <c r="J23" s="45">
        <f>[14]Топливо!$BB$170</f>
        <v>1041.6822772688436</v>
      </c>
      <c r="K23" s="45">
        <f>[14]Топливо!$BH$170</f>
        <v>1041.0449154129992</v>
      </c>
      <c r="L23" s="45">
        <f>[14]Топливо!$BN$170</f>
        <v>1040.8607087461744</v>
      </c>
      <c r="M23" s="45">
        <f>[14]Топливо!$BT$170</f>
        <v>1040.8788509770909</v>
      </c>
      <c r="N23" s="45">
        <f>[14]Топливо!$BZ$170</f>
        <v>1041.5630220695939</v>
      </c>
      <c r="O23" s="45">
        <f>[14]Топливо!$CF$170</f>
        <v>1040.8446512942228</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Титульный!$C$20</f>
        <v>Няганская ГРЭС (БЛ 1)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[2]Приложение_14122020!$D$294</f>
        <v>688.2160863550331</v>
      </c>
      <c r="E10" s="36">
        <f>[2]Приложение_14122020!$E$294</f>
        <v>688.2160863550331</v>
      </c>
      <c r="F10" s="36">
        <f>[2]Приложение_14122020!$F$294</f>
        <v>688.2160863550331</v>
      </c>
      <c r="G10" s="36">
        <f>[2]Приложение_14122020!$G$294</f>
        <v>688.2160863550331</v>
      </c>
      <c r="H10" s="36">
        <f>[2]Приложение_14122020!$H$294</f>
        <v>688.2160863550331</v>
      </c>
      <c r="I10" s="36">
        <f>[2]Приложение_14122020!$I$294</f>
        <v>688.2160863550331</v>
      </c>
      <c r="J10" s="36">
        <f>[2]Приложение_14122020!$J$294</f>
        <v>708.41779539040181</v>
      </c>
      <c r="K10" s="36">
        <f>[2]Приложение_14122020!$K$294</f>
        <v>708.41779539040181</v>
      </c>
      <c r="L10" s="36">
        <f>[2]Приложение_14122020!$L$294</f>
        <v>708.41779539040181</v>
      </c>
      <c r="M10" s="36">
        <f>[2]Приложение_14122020!$M$294</f>
        <v>708.41779539040181</v>
      </c>
      <c r="N10" s="36">
        <f>[2]Приложение_14122020!$N$294</f>
        <v>708.41779539040181</v>
      </c>
      <c r="O10" s="36">
        <f>[2]Приложение_14122020!$O$294</f>
        <v>708.41779539040181</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[3]Приложение_07122021!$D$290</f>
        <v>708.41779539040181</v>
      </c>
      <c r="E16" s="36">
        <f>[3]Приложение_07122021!$E$290</f>
        <v>708.41779539040181</v>
      </c>
      <c r="F16" s="36">
        <f>[3]Приложение_07122021!$F$290</f>
        <v>708.41779539040181</v>
      </c>
      <c r="G16" s="36">
        <f>[3]Приложение_07122021!$G$290</f>
        <v>708.41779539040181</v>
      </c>
      <c r="H16" s="36">
        <f>[3]Приложение_07122021!$H$290</f>
        <v>708.41779539040181</v>
      </c>
      <c r="I16" s="36">
        <f>[3]Приложение_07122021!$I$290</f>
        <v>708.41779539040181</v>
      </c>
      <c r="J16" s="36">
        <f>[3]Приложение_07122021!$J$290</f>
        <v>752.99766326478664</v>
      </c>
      <c r="K16" s="36">
        <f>[3]Приложение_07122021!$K$290</f>
        <v>752.99766326478664</v>
      </c>
      <c r="L16" s="36">
        <f>[3]Приложение_07122021!$L$290</f>
        <v>752.99766326478664</v>
      </c>
      <c r="M16" s="36">
        <f>[3]Приложение_07122021!$M$290</f>
        <v>752.99766326478664</v>
      </c>
      <c r="N16" s="36">
        <f>[3]Приложение_07122021!$N$290</f>
        <v>752.99766326478664</v>
      </c>
      <c r="O16" s="36">
        <f>[3]Приложение_07122021!$O$290</f>
        <v>752.99766326478664</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[15]Топливо!$R$200</f>
        <v>728.91913756370957</v>
      </c>
      <c r="E22" s="36">
        <f>[15]Топливо!$X$200</f>
        <v>729.54564246295286</v>
      </c>
      <c r="F22" s="36">
        <f>[15]Топливо!$AD$200</f>
        <v>728.94979760117769</v>
      </c>
      <c r="G22" s="36">
        <f>[15]Топливо!$AJ$200</f>
        <v>728.91685863724888</v>
      </c>
      <c r="H22" s="36">
        <f>[15]Топливо!$AP$200</f>
        <v>728.99786567144554</v>
      </c>
      <c r="I22" s="36">
        <f>[15]Топливо!$AV$200</f>
        <v>729.3709918577058</v>
      </c>
      <c r="J22" s="45">
        <f>[15]Топливо!$BB$200</f>
        <v>730.29448307862617</v>
      </c>
      <c r="K22" s="45">
        <f>[15]Топливо!$BH$200</f>
        <v>729.00362470920493</v>
      </c>
      <c r="L22" s="45">
        <f>[15]Топливо!$BN$200</f>
        <v>731.94083482045789</v>
      </c>
      <c r="M22" s="45">
        <f>[15]Топливо!$BT$200</f>
        <v>726.3601084359434</v>
      </c>
      <c r="N22" s="45">
        <f>[15]Топливо!$BZ$200</f>
        <v>730.06257133740519</v>
      </c>
      <c r="O22" s="45">
        <f>[15]Топливо!$CF$200</f>
        <v>729.48027836310689</v>
      </c>
    </row>
    <row r="23" spans="1:15" x14ac:dyDescent="0.25">
      <c r="A23" s="33"/>
      <c r="B23" s="37" t="s">
        <v>74</v>
      </c>
      <c r="C23" s="35" t="s">
        <v>67</v>
      </c>
      <c r="D23" s="36">
        <f>[15]Топливо!$R$170</f>
        <v>679.82255847075658</v>
      </c>
      <c r="E23" s="36">
        <f>[15]Топливо!$X$170</f>
        <v>680.40807706818021</v>
      </c>
      <c r="F23" s="36">
        <f>[15]Топливо!$AD$170</f>
        <v>679.85121271138098</v>
      </c>
      <c r="G23" s="36">
        <f>[15]Топливо!$AJ$170</f>
        <v>679.82042863294282</v>
      </c>
      <c r="H23" s="36">
        <f>[15]Топливо!$AP$170</f>
        <v>679.8961361415378</v>
      </c>
      <c r="I23" s="36">
        <f>[15]Топливо!$AV$170</f>
        <v>680.24485220346332</v>
      </c>
      <c r="J23" s="45">
        <f>[15]Топливо!$BB$170</f>
        <v>681.02288138189351</v>
      </c>
      <c r="K23" s="45">
        <f>[15]Топливо!$BH$170</f>
        <v>679.81647169084567</v>
      </c>
      <c r="L23" s="45">
        <f>[15]Топливо!$BN$170</f>
        <v>682.56152786958671</v>
      </c>
      <c r="M23" s="45">
        <f>[15]Топливо!$BT$170</f>
        <v>0</v>
      </c>
      <c r="N23" s="45">
        <f>[15]Топливо!$BZ$170</f>
        <v>680.80614143682726</v>
      </c>
      <c r="O23" s="45">
        <f>[15]Топливо!$CF$170</f>
        <v>680.2619423954269</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Титульный!$C$21</f>
        <v>Няганская ГРЭС (БЛ 2)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[2]Приложение_14122020!$D$295</f>
        <v>651.93193264892693</v>
      </c>
      <c r="E10" s="36">
        <f>[2]Приложение_14122020!$E$295</f>
        <v>651.93193264892693</v>
      </c>
      <c r="F10" s="36">
        <f>[2]Приложение_14122020!$F$295</f>
        <v>651.93193264892693</v>
      </c>
      <c r="G10" s="36">
        <f>[2]Приложение_14122020!$G$295</f>
        <v>651.93193264892693</v>
      </c>
      <c r="H10" s="36">
        <f>[2]Приложение_14122020!$H$295</f>
        <v>651.93193264892693</v>
      </c>
      <c r="I10" s="36">
        <f>[2]Приложение_14122020!$I$295</f>
        <v>651.93193264892693</v>
      </c>
      <c r="J10" s="36">
        <f>[2]Приложение_14122020!$J$295</f>
        <v>670.97992356519035</v>
      </c>
      <c r="K10" s="36">
        <f>[2]Приложение_14122020!$K$295</f>
        <v>670.97992356519035</v>
      </c>
      <c r="L10" s="36">
        <f>[2]Приложение_14122020!$L$295</f>
        <v>670.97992356519035</v>
      </c>
      <c r="M10" s="36">
        <f>[2]Приложение_14122020!$M$295</f>
        <v>670.97992356519035</v>
      </c>
      <c r="N10" s="36">
        <f>[2]Приложение_14122020!$N$295</f>
        <v>670.97992356519035</v>
      </c>
      <c r="O10" s="36">
        <f>[2]Приложение_14122020!$O$295</f>
        <v>670.97992356519035</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[3]Приложение_07122021!$D$291</f>
        <v>670.97992356519035</v>
      </c>
      <c r="E16" s="36">
        <f>[3]Приложение_07122021!$E$291</f>
        <v>670.97992356519035</v>
      </c>
      <c r="F16" s="36">
        <f>[3]Приложение_07122021!$F$291</f>
        <v>670.97992356519035</v>
      </c>
      <c r="G16" s="36">
        <f>[3]Приложение_07122021!$G$291</f>
        <v>670.97992356519035</v>
      </c>
      <c r="H16" s="36">
        <f>[3]Приложение_07122021!$H$291</f>
        <v>670.97992356519035</v>
      </c>
      <c r="I16" s="36">
        <f>[3]Приложение_07122021!$I$291</f>
        <v>670.97992356519035</v>
      </c>
      <c r="J16" s="36">
        <f>[3]Приложение_07122021!$J$291</f>
        <v>712.99649995285529</v>
      </c>
      <c r="K16" s="36">
        <f>[3]Приложение_07122021!$K$291</f>
        <v>712.99649995285529</v>
      </c>
      <c r="L16" s="36">
        <f>[3]Приложение_07122021!$L$291</f>
        <v>712.99649995285529</v>
      </c>
      <c r="M16" s="36">
        <f>[3]Приложение_07122021!$M$291</f>
        <v>712.99649995285529</v>
      </c>
      <c r="N16" s="36">
        <f>[3]Приложение_07122021!$N$291</f>
        <v>712.99649995285529</v>
      </c>
      <c r="O16" s="36">
        <f>[3]Приложение_07122021!$O$291</f>
        <v>712.99649995285529</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[16]Топливо!$R$200</f>
        <v>728.78759864570679</v>
      </c>
      <c r="E22" s="36">
        <f>[16]Топливо!$X$200</f>
        <v>729.01656042890102</v>
      </c>
      <c r="F22" s="36">
        <f>[16]Топливо!$AD$200</f>
        <v>729.50951515196493</v>
      </c>
      <c r="G22" s="36">
        <f>[16]Топливо!$AJ$200</f>
        <v>728.9598124322647</v>
      </c>
      <c r="H22" s="36">
        <f>[16]Топливо!$AP$200</f>
        <v>729.3604429462016</v>
      </c>
      <c r="I22" s="36">
        <f>[16]Топливо!$AV$200</f>
        <v>729.79945153944948</v>
      </c>
      <c r="J22" s="45">
        <f>[16]Топливо!$BB$200</f>
        <v>730.20003860122347</v>
      </c>
      <c r="K22" s="45">
        <f>[16]Топливо!$BH$200</f>
        <v>729.05860473982705</v>
      </c>
      <c r="L22" s="45">
        <f>[16]Топливо!$BN$200</f>
        <v>730.24226320860953</v>
      </c>
      <c r="M22" s="45">
        <f>[16]Топливо!$BT$200</f>
        <v>729.69442467798319</v>
      </c>
      <c r="N22" s="45">
        <f>[16]Топливо!$BZ$200</f>
        <v>729.38310156761349</v>
      </c>
      <c r="O22" s="45">
        <f>[16]Топливо!$CF$200</f>
        <v>729.69389604424475</v>
      </c>
    </row>
    <row r="23" spans="1:15" x14ac:dyDescent="0.25">
      <c r="A23" s="33"/>
      <c r="B23" s="37" t="s">
        <v>74</v>
      </c>
      <c r="C23" s="35" t="s">
        <v>67</v>
      </c>
      <c r="D23" s="36">
        <f>[16]Топливо!$R$170</f>
        <v>679.69962490252965</v>
      </c>
      <c r="E23" s="36">
        <f>[16]Топливо!$X$170</f>
        <v>679.91360787747749</v>
      </c>
      <c r="F23" s="36">
        <f>[16]Топливо!$AD$170</f>
        <v>680.37431322613543</v>
      </c>
      <c r="G23" s="36">
        <f>[16]Топливо!$AJ$170</f>
        <v>679.86057236660247</v>
      </c>
      <c r="H23" s="36">
        <f>[16]Топливо!$AP$170</f>
        <v>680.234993407665</v>
      </c>
      <c r="I23" s="36">
        <f>[16]Топливо!$AV$170</f>
        <v>680.64528181256958</v>
      </c>
      <c r="J23" s="45">
        <f>[16]Топливо!$BB$170</f>
        <v>680.93461551516202</v>
      </c>
      <c r="K23" s="45">
        <f>[16]Топливо!$BH$170</f>
        <v>679.86785489703459</v>
      </c>
      <c r="L23" s="45">
        <f>[16]Топливо!$BN$170</f>
        <v>680.97407776505554</v>
      </c>
      <c r="M23" s="45">
        <f>[16]Топливо!$BT$170</f>
        <v>680.46207913830199</v>
      </c>
      <c r="N23" s="45">
        <f>[16]Топливо!$BZ$170</f>
        <v>680.17112296038636</v>
      </c>
      <c r="O23" s="45">
        <f>[16]Топливо!$CF$170</f>
        <v>680.46158508807912</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5" t="s">
        <v>48</v>
      </c>
      <c r="B4" s="55"/>
      <c r="C4" s="55"/>
      <c r="D4" s="55"/>
      <c r="E4" s="55"/>
      <c r="F4" s="55"/>
      <c r="G4" s="55"/>
      <c r="H4" s="55"/>
      <c r="I4" s="55"/>
      <c r="J4" s="55"/>
      <c r="K4" s="55"/>
      <c r="L4" s="55"/>
      <c r="M4" s="55"/>
      <c r="N4" s="55"/>
      <c r="O4" s="55"/>
    </row>
    <row r="5" spans="1:15" ht="12.75" customHeight="1" x14ac:dyDescent="0.25">
      <c r="A5" s="55" t="str">
        <f>Титульный!$C$22</f>
        <v>Няганская ГРЭС (БЛ 3) ДПМ</v>
      </c>
      <c r="B5" s="55"/>
      <c r="C5" s="55"/>
      <c r="D5" s="55"/>
      <c r="E5" s="55"/>
      <c r="F5" s="55"/>
      <c r="G5" s="55"/>
      <c r="H5" s="55"/>
      <c r="I5" s="55"/>
      <c r="J5" s="55"/>
      <c r="K5" s="55"/>
      <c r="L5" s="55"/>
      <c r="M5" s="55"/>
      <c r="N5" s="55"/>
      <c r="O5" s="55"/>
    </row>
    <row r="7" spans="1:15" ht="12.75" customHeight="1" x14ac:dyDescent="0.25">
      <c r="A7" s="66" t="s">
        <v>49</v>
      </c>
      <c r="B7" s="67"/>
      <c r="C7" s="67"/>
      <c r="D7" s="67"/>
      <c r="E7" s="67"/>
      <c r="F7" s="67"/>
      <c r="G7" s="67"/>
      <c r="H7" s="67"/>
      <c r="I7" s="67"/>
      <c r="J7" s="67"/>
      <c r="K7" s="67"/>
      <c r="L7" s="67"/>
      <c r="M7" s="67"/>
      <c r="N7" s="67"/>
      <c r="O7" s="67"/>
    </row>
    <row r="8" spans="1:15" s="1" customFormat="1" ht="12.75" customHeight="1" x14ac:dyDescent="0.25">
      <c r="A8" s="68" t="s">
        <v>50</v>
      </c>
      <c r="B8" s="68" t="s">
        <v>51</v>
      </c>
      <c r="C8" s="68" t="s">
        <v>52</v>
      </c>
      <c r="D8" s="68">
        <f>D14-1</f>
        <v>2021</v>
      </c>
      <c r="E8" s="68"/>
      <c r="F8" s="68"/>
      <c r="G8" s="68"/>
      <c r="H8" s="68"/>
      <c r="I8" s="68"/>
      <c r="J8" s="68"/>
      <c r="K8" s="68"/>
      <c r="L8" s="68"/>
      <c r="M8" s="68"/>
      <c r="N8" s="68"/>
      <c r="O8" s="68"/>
    </row>
    <row r="9" spans="1:15" s="1" customFormat="1" x14ac:dyDescent="0.25">
      <c r="A9" s="68"/>
      <c r="B9" s="68"/>
      <c r="C9" s="68"/>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[2]Приложение_14122020!$D$296</f>
        <v>686.36530775330573</v>
      </c>
      <c r="E10" s="36">
        <f>[2]Приложение_14122020!$E$296</f>
        <v>686.36530775330573</v>
      </c>
      <c r="F10" s="36">
        <f>[2]Приложение_14122020!$F$296</f>
        <v>686.36530775330573</v>
      </c>
      <c r="G10" s="36">
        <f>[2]Приложение_14122020!$G$296</f>
        <v>686.36530775330573</v>
      </c>
      <c r="H10" s="36">
        <f>[2]Приложение_14122020!$H$296</f>
        <v>686.36530775330573</v>
      </c>
      <c r="I10" s="36">
        <f>[2]Приложение_14122020!$I$296</f>
        <v>686.36530775330573</v>
      </c>
      <c r="J10" s="36">
        <f>[2]Приложение_14122020!$J$296</f>
        <v>707.86489889034169</v>
      </c>
      <c r="K10" s="36">
        <f>[2]Приложение_14122020!$K$296</f>
        <v>707.86489889034169</v>
      </c>
      <c r="L10" s="36">
        <f>[2]Приложение_14122020!$L$296</f>
        <v>707.86489889034169</v>
      </c>
      <c r="M10" s="36">
        <f>[2]Приложение_14122020!$M$296</f>
        <v>707.86489889034169</v>
      </c>
      <c r="N10" s="36">
        <f>[2]Приложение_14122020!$N$296</f>
        <v>707.86489889034169</v>
      </c>
      <c r="O10" s="36">
        <f>[2]Приложение_14122020!$O$296</f>
        <v>707.86489889034169</v>
      </c>
    </row>
    <row r="11" spans="1:15" ht="12.75" customHeight="1" x14ac:dyDescent="0.25">
      <c r="A11" s="33"/>
      <c r="B11" s="37" t="s">
        <v>68</v>
      </c>
      <c r="C11" s="35" t="s">
        <v>67</v>
      </c>
      <c r="D11" s="38" t="s">
        <v>69</v>
      </c>
      <c r="E11" s="38" t="s">
        <v>69</v>
      </c>
      <c r="F11" s="38" t="s">
        <v>69</v>
      </c>
      <c r="G11" s="38" t="s">
        <v>69</v>
      </c>
      <c r="H11" s="38" t="s">
        <v>69</v>
      </c>
      <c r="I11" s="38" t="s">
        <v>69</v>
      </c>
      <c r="J11" s="38" t="s">
        <v>69</v>
      </c>
      <c r="K11" s="38" t="s">
        <v>69</v>
      </c>
      <c r="L11" s="38" t="s">
        <v>69</v>
      </c>
      <c r="M11" s="38" t="s">
        <v>69</v>
      </c>
      <c r="N11" s="38" t="s">
        <v>69</v>
      </c>
      <c r="O11" s="38" t="s">
        <v>69</v>
      </c>
    </row>
    <row r="12" spans="1:15" ht="12.75" customHeight="1" x14ac:dyDescent="0.25">
      <c r="A12" s="39"/>
      <c r="B12" s="40"/>
      <c r="C12" s="41"/>
      <c r="D12" s="42"/>
      <c r="E12" s="42"/>
      <c r="F12" s="42"/>
      <c r="G12" s="42"/>
      <c r="H12" s="43"/>
      <c r="I12" s="43"/>
      <c r="J12" s="44"/>
      <c r="K12" s="44"/>
      <c r="L12" s="44"/>
      <c r="M12" s="44"/>
      <c r="N12" s="44"/>
      <c r="O12" s="44"/>
    </row>
    <row r="13" spans="1:15" ht="12.75" customHeight="1" x14ac:dyDescent="0.25">
      <c r="A13" s="66" t="s">
        <v>70</v>
      </c>
      <c r="B13" s="67"/>
      <c r="C13" s="67"/>
      <c r="D13" s="67"/>
      <c r="E13" s="67"/>
      <c r="F13" s="67"/>
      <c r="G13" s="67"/>
      <c r="H13" s="67"/>
      <c r="I13" s="67"/>
      <c r="J13" s="67"/>
      <c r="K13" s="67"/>
      <c r="L13" s="67"/>
      <c r="M13" s="67"/>
      <c r="N13" s="67"/>
      <c r="O13" s="67"/>
    </row>
    <row r="14" spans="1:15" ht="12.75" customHeight="1" x14ac:dyDescent="0.25">
      <c r="A14" s="68" t="s">
        <v>50</v>
      </c>
      <c r="B14" s="68" t="s">
        <v>51</v>
      </c>
      <c r="C14" s="68" t="s">
        <v>52</v>
      </c>
      <c r="D14" s="68">
        <f>D20-1</f>
        <v>2022</v>
      </c>
      <c r="E14" s="68"/>
      <c r="F14" s="68"/>
      <c r="G14" s="68"/>
      <c r="H14" s="68"/>
      <c r="I14" s="68"/>
      <c r="J14" s="68"/>
      <c r="K14" s="68"/>
      <c r="L14" s="68"/>
      <c r="M14" s="68"/>
      <c r="N14" s="68"/>
      <c r="O14" s="68"/>
    </row>
    <row r="15" spans="1:15" ht="12.75" customHeight="1" x14ac:dyDescent="0.25">
      <c r="A15" s="68"/>
      <c r="B15" s="68"/>
      <c r="C15" s="68"/>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[3]Приложение_07122021!$D$292</f>
        <v>707.86489889034169</v>
      </c>
      <c r="E16" s="36">
        <f>[3]Приложение_07122021!$E$292</f>
        <v>707.86489889034169</v>
      </c>
      <c r="F16" s="36">
        <f>[3]Приложение_07122021!$F$292</f>
        <v>707.86489889034169</v>
      </c>
      <c r="G16" s="36">
        <f>[3]Приложение_07122021!$G$292</f>
        <v>707.86489889034169</v>
      </c>
      <c r="H16" s="36">
        <f>[3]Приложение_07122021!$H$292</f>
        <v>707.86489889034169</v>
      </c>
      <c r="I16" s="36">
        <f>[3]Приложение_07122021!$I$292</f>
        <v>707.86489889034169</v>
      </c>
      <c r="J16" s="36">
        <f>[3]Приложение_07122021!$J$292</f>
        <v>752.39317320991006</v>
      </c>
      <c r="K16" s="36">
        <f>[3]Приложение_07122021!$K$292</f>
        <v>752.39317320991006</v>
      </c>
      <c r="L16" s="36">
        <f>[3]Приложение_07122021!$L$292</f>
        <v>752.39317320991006</v>
      </c>
      <c r="M16" s="36">
        <f>[3]Приложение_07122021!$M$292</f>
        <v>752.39317320991006</v>
      </c>
      <c r="N16" s="36">
        <f>[3]Приложение_07122021!$N$292</f>
        <v>752.39317320991006</v>
      </c>
      <c r="O16" s="36">
        <f>[3]Приложение_07122021!$O$292</f>
        <v>752.39317320991006</v>
      </c>
    </row>
    <row r="17" spans="1:15" ht="12.75" customHeight="1" x14ac:dyDescent="0.25">
      <c r="A17" s="33"/>
      <c r="B17" s="37" t="s">
        <v>68</v>
      </c>
      <c r="C17" s="35" t="s">
        <v>67</v>
      </c>
      <c r="D17" s="38" t="s">
        <v>69</v>
      </c>
      <c r="E17" s="38" t="s">
        <v>69</v>
      </c>
      <c r="F17" s="38" t="s">
        <v>69</v>
      </c>
      <c r="G17" s="38" t="s">
        <v>69</v>
      </c>
      <c r="H17" s="38" t="s">
        <v>69</v>
      </c>
      <c r="I17" s="38" t="s">
        <v>69</v>
      </c>
      <c r="J17" s="38" t="s">
        <v>69</v>
      </c>
      <c r="K17" s="38" t="s">
        <v>69</v>
      </c>
      <c r="L17" s="38" t="s">
        <v>69</v>
      </c>
      <c r="M17" s="38" t="s">
        <v>69</v>
      </c>
      <c r="N17" s="38" t="s">
        <v>69</v>
      </c>
      <c r="O17" s="38" t="s">
        <v>69</v>
      </c>
    </row>
    <row r="18" spans="1:15" ht="12.75" customHeight="1" x14ac:dyDescent="0.25">
      <c r="A18" s="39"/>
      <c r="B18" s="40"/>
      <c r="C18" s="41"/>
      <c r="D18" s="42"/>
      <c r="E18" s="42"/>
      <c r="F18" s="42"/>
      <c r="G18" s="42"/>
      <c r="H18" s="42"/>
      <c r="I18" s="42"/>
    </row>
    <row r="19" spans="1:15" ht="12.75" customHeight="1" x14ac:dyDescent="0.25">
      <c r="A19" s="66" t="s">
        <v>72</v>
      </c>
      <c r="B19" s="67"/>
      <c r="C19" s="67"/>
      <c r="D19" s="67"/>
      <c r="E19" s="67"/>
      <c r="F19" s="67"/>
      <c r="G19" s="67"/>
      <c r="H19" s="67"/>
      <c r="I19" s="67"/>
      <c r="J19" s="67"/>
      <c r="K19" s="67"/>
      <c r="L19" s="67"/>
      <c r="M19" s="67"/>
      <c r="N19" s="67"/>
      <c r="O19" s="67"/>
    </row>
    <row r="20" spans="1:15" ht="12.75" customHeight="1" x14ac:dyDescent="0.25">
      <c r="A20" s="68" t="s">
        <v>50</v>
      </c>
      <c r="B20" s="68" t="s">
        <v>51</v>
      </c>
      <c r="C20" s="68" t="s">
        <v>52</v>
      </c>
      <c r="D20" s="68">
        <f>Титульный!B5</f>
        <v>2023</v>
      </c>
      <c r="E20" s="68"/>
      <c r="F20" s="68"/>
      <c r="G20" s="68"/>
      <c r="H20" s="68"/>
      <c r="I20" s="68"/>
      <c r="J20" s="68"/>
      <c r="K20" s="68"/>
      <c r="L20" s="68"/>
      <c r="M20" s="68"/>
      <c r="N20" s="68"/>
      <c r="O20" s="68"/>
    </row>
    <row r="21" spans="1:15" ht="12.75" customHeight="1" x14ac:dyDescent="0.25">
      <c r="A21" s="68"/>
      <c r="B21" s="68"/>
      <c r="C21" s="68"/>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[17]Топливо!$R$200</f>
        <v>729.23007196249102</v>
      </c>
      <c r="E22" s="36">
        <f>[17]Топливо!$X$200</f>
        <v>728.96234696574561</v>
      </c>
      <c r="F22" s="36">
        <f>[17]Топливо!$AD$200</f>
        <v>728.86707740038867</v>
      </c>
      <c r="G22" s="36">
        <f>[17]Топливо!$AJ$200</f>
        <v>729.36002312532867</v>
      </c>
      <c r="H22" s="36">
        <f>[17]Топливо!$AP$200</f>
        <v>742.67939373125057</v>
      </c>
      <c r="I22" s="36">
        <f>[17]Топливо!$AV$200</f>
        <v>729.45836193516902</v>
      </c>
      <c r="J22" s="45">
        <f>[17]Топливо!$BB$200</f>
        <v>730.00301779774441</v>
      </c>
      <c r="K22" s="45">
        <f>[17]Топливо!$BH$200</f>
        <v>728.85867956877701</v>
      </c>
      <c r="L22" s="45">
        <f>[17]Топливо!$BN$200</f>
        <v>728.80296267215829</v>
      </c>
      <c r="M22" s="45">
        <f>[17]Топливо!$BT$200</f>
        <v>729.00981171171793</v>
      </c>
      <c r="N22" s="45">
        <f>[17]Топливо!$BZ$200</f>
        <v>729.55552729315809</v>
      </c>
      <c r="O22" s="45">
        <f>[17]Топливо!$CF$200</f>
        <v>729.22584813388085</v>
      </c>
    </row>
    <row r="23" spans="1:15" x14ac:dyDescent="0.25">
      <c r="A23" s="33"/>
      <c r="B23" s="37" t="s">
        <v>74</v>
      </c>
      <c r="C23" s="35" t="s">
        <v>67</v>
      </c>
      <c r="D23" s="36">
        <f>[17]Топливо!$R$170</f>
        <v>680.11315136681401</v>
      </c>
      <c r="E23" s="36">
        <f>[17]Топливо!$X$170</f>
        <v>679.86294108948186</v>
      </c>
      <c r="F23" s="36">
        <f>[17]Топливо!$AD$170</f>
        <v>679.7739041125127</v>
      </c>
      <c r="G23" s="36">
        <f>[17]Топливо!$AJ$170</f>
        <v>680.23460105170898</v>
      </c>
      <c r="H23" s="36">
        <f>[17]Топливо!$AP$170</f>
        <v>692.68261096378558</v>
      </c>
      <c r="I23" s="36">
        <f>[17]Топливо!$AV$170</f>
        <v>680.32650648146637</v>
      </c>
      <c r="J23" s="45">
        <f>[17]Топливо!$BB$170</f>
        <v>680.75048392312556</v>
      </c>
      <c r="K23" s="45">
        <f>[17]Топливо!$BH$170</f>
        <v>679.68100894278223</v>
      </c>
      <c r="L23" s="45">
        <f>[17]Топливо!$BN$170</f>
        <v>679.62893707678336</v>
      </c>
      <c r="M23" s="45">
        <f>[17]Топливо!$BT$170</f>
        <v>679.82225393618489</v>
      </c>
      <c r="N23" s="45">
        <f>[17]Топливо!$BZ$170</f>
        <v>680.33226849827849</v>
      </c>
      <c r="O23" s="45">
        <f>[17]Топливо!$CF$170</f>
        <v>680.02415713446806</v>
      </c>
    </row>
    <row r="24" spans="1:15" x14ac:dyDescent="0.25">
      <c r="A24" s="39"/>
      <c r="B24" s="40"/>
      <c r="C24" s="41"/>
      <c r="D24" s="42"/>
      <c r="E24" s="42"/>
      <c r="F24" s="42"/>
      <c r="G24" s="42"/>
      <c r="H24" s="43"/>
      <c r="I24" s="43"/>
      <c r="J24" s="44"/>
      <c r="K24" s="44"/>
      <c r="L24" s="44"/>
      <c r="M24" s="44"/>
      <c r="N24" s="44"/>
      <c r="O24" s="44"/>
    </row>
    <row r="25" spans="1:15" x14ac:dyDescent="0.25">
      <c r="A25" s="70" t="s">
        <v>75</v>
      </c>
      <c r="B25" s="70"/>
      <c r="C25" s="70"/>
      <c r="D25" s="70"/>
      <c r="E25" s="70"/>
      <c r="F25" s="70"/>
      <c r="G25" s="70"/>
      <c r="H25" s="70"/>
      <c r="I25" s="70"/>
      <c r="J25" s="70"/>
      <c r="K25" s="70"/>
      <c r="L25" s="70"/>
      <c r="M25" s="70"/>
      <c r="N25" s="70"/>
      <c r="O25" s="70"/>
    </row>
    <row r="26" spans="1:15" x14ac:dyDescent="0.25">
      <c r="A26" s="70" t="s">
        <v>77</v>
      </c>
      <c r="B26" s="70"/>
      <c r="C26" s="70"/>
      <c r="D26" s="70"/>
      <c r="E26" s="70"/>
      <c r="F26" s="70"/>
      <c r="G26" s="70"/>
      <c r="H26" s="70"/>
      <c r="I26" s="70"/>
      <c r="J26" s="70"/>
      <c r="K26" s="70"/>
      <c r="L26" s="70"/>
      <c r="M26" s="70"/>
      <c r="N26" s="70"/>
      <c r="O26" s="70"/>
    </row>
    <row r="27" spans="1:15" ht="39" customHeight="1" x14ac:dyDescent="0.25">
      <c r="A27" s="69" t="s">
        <v>78</v>
      </c>
      <c r="B27" s="69"/>
      <c r="C27" s="69"/>
      <c r="D27" s="69"/>
      <c r="E27" s="69"/>
      <c r="F27" s="69"/>
      <c r="G27" s="69"/>
      <c r="H27" s="69"/>
      <c r="I27" s="69"/>
      <c r="J27" s="69"/>
      <c r="K27" s="69"/>
      <c r="L27" s="69"/>
      <c r="M27" s="69"/>
      <c r="N27" s="69"/>
      <c r="O27" s="69"/>
    </row>
    <row r="28" spans="1:15" x14ac:dyDescent="0.25">
      <c r="N28" s="46"/>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Титульный</vt:lpstr>
      <vt:lpstr>Свод</vt:lpstr>
      <vt:lpstr>Информация об организации</vt:lpstr>
      <vt:lpstr>ЧТЭЦ-1 ДМ_П5</vt:lpstr>
      <vt:lpstr>ЧТЭЦ-1 НМ_П5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Skiba Vitaliya</cp:lastModifiedBy>
  <dcterms:created xsi:type="dcterms:W3CDTF">2019-09-12T12:36:56Z</dcterms:created>
  <dcterms:modified xsi:type="dcterms:W3CDTF">2022-09-30T09:47:41Z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2021-09-29T12:13:39Z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ActionId">
    <vt:lpwstr>30c4026e-1aad-4702-aae5-03f54ce49fe5</vt:lpwstr>
  </property>
  <property fmtid="{D5CDD505-2E9C-101B-9397-08002B2CF9AE}" pid="8" name="MSIP_Label_f45044c0-b6aa-4b2b-834d-65c9ef8bb134_ContentBits">
    <vt:lpwstr>0</vt:lpwstr>
  </property>
</Properties>
</file>