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TO\Шаблоны для  ФСТ_РЭКов\Раскрытие информации\На сайт Фортум\ИП\Челябинск\2024-2028\"/>
    </mc:Choice>
  </mc:AlternateContent>
  <bookViews>
    <workbookView xWindow="0" yWindow="0" windowWidth="25200" windowHeight="11295" activeTab="3"/>
  </bookViews>
  <sheets>
    <sheet name="утв.13.06.2023" sheetId="1" r:id="rId1"/>
    <sheet name="утв.16.11.2023" sheetId="2" r:id="rId2"/>
    <sheet name="утв.08.08.2024" sheetId="3" r:id="rId3"/>
    <sheet name="утв.19.11.2024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nscount" hidden="1">1</definedName>
    <definedName name="clear_range">'[1]Общая информация'!$F$12,'[1]Общая информация'!$F$15:$F$16,'[1]Общая информация'!$F$18:$F$28</definedName>
    <definedName name="data_org">'[1]Общая информация'!$F$15</definedName>
    <definedName name="data_type">[1]TEHSHEET!$Q$2:$Q$4</definedName>
    <definedName name="email">'[1]Общая информация'!$F$21</definedName>
    <definedName name="hmao_spec_1" localSheetId="2">#REF!</definedName>
    <definedName name="hmao_spec_1" localSheetId="1">#REF!</definedName>
    <definedName name="hmao_spec_1" localSheetId="3">#REF!</definedName>
    <definedName name="hmao_spec_1">#REF!</definedName>
    <definedName name="kind_group_rates">[1]TEHSHEET!$S$2:$S$11</definedName>
    <definedName name="kind_of_activity_WARM">[1]TEHSHEET!$R$11:$R$18</definedName>
    <definedName name="kind_of_NDS">[1]TEHSHEET!$H$2:$H$4</definedName>
    <definedName name="kind_of_unit">[1]TEHSHEET!$J$2:$J$4</definedName>
    <definedName name="list_ed">[1]TEHSHEET!$X$2:$X$3</definedName>
    <definedName name="logical">[1]TEHSHEET!$D$2:$D$3</definedName>
    <definedName name="mail">[1]Титульный!$F$46</definedName>
    <definedName name="mail_post">'[1]Общая информация'!$F$17</definedName>
    <definedName name="mr_list">[1]MR_LIST!$A$1:$A$2</definedName>
    <definedName name="ogrn">'[1]Общая информация'!$F$14</definedName>
    <definedName name="org">[1]Титульный!$F$34</definedName>
    <definedName name="org_dir">'[1]Общая информация'!$F$13</definedName>
    <definedName name="org_full">'[1]Общая информация'!$F$12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localSheetId="1" hidden="1">P5_T1_Protect,P6_T1_Protect,P7_T1_Protect,P8_T1_Protect,P9_T1_Protect,P10_T1_Protect,P11_T1_Protect,P12_T1_Protect,P13_T1_Protect,P14_T1_Protect</definedName>
    <definedName name="P19_T1_Protect" localSheetId="3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2" hidden="1">P5_T1_Protect,P6_T1_Protect,P7_T1_Protect,P8_T1_Protect,P9_T1_Protect,P10_T1_Protect,P11_T1_Protect,P12_T1_Protect,P13_T1_Protect,P14_T1_Protect</definedName>
    <definedName name="P19_T2_Protect" localSheetId="1" hidden="1">P5_T1_Protect,P6_T1_Protect,P7_T1_Protect,P8_T1_Protect,P9_T1_Protect,P10_T1_Protect,P11_T1_Protect,P12_T1_Protect,P13_T1_Protect,P14_T1_Protect</definedName>
    <definedName name="P19_T2_Protect" localSheetId="3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InsList06" localSheetId="2">#REF!</definedName>
    <definedName name="pInsList06" localSheetId="1">#REF!</definedName>
    <definedName name="pInsList06" localSheetId="3">#REF!</definedName>
    <definedName name="pInsList06">#REF!</definedName>
    <definedName name="PROT_22" localSheetId="2">P3_PROT_22,P4_PROT_22,P5_PROT_22</definedName>
    <definedName name="PROT_22" localSheetId="1">P3_PROT_22,P4_PROT_22,P5_PROT_22</definedName>
    <definedName name="PROT_22" localSheetId="3">P3_PROT_22,P4_PROT_22,P5_PROT_22</definedName>
    <definedName name="PROT_22">P3_PROT_22,P4_PROT_22,P5_PROT_22</definedName>
    <definedName name="QUARTER">[1]TEHSHEET!$F$2:$F$5</definedName>
    <definedName name="ruk_fio">[1]Титульный!$F$49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2">P1_SCOPE_16_PRT,P2_SCOPE_16_PRT</definedName>
    <definedName name="SCOPE_16_PRT" localSheetId="1">P1_SCOPE_16_PRT,P2_SCOPE_16_PRT</definedName>
    <definedName name="SCOPE_16_PRT" localSheetId="3">P1_SCOPE_16_PRT,P2_SCOPE_16_PRT</definedName>
    <definedName name="SCOPE_16_PRT">P1_SCOPE_16_PRT,P2_SCOPE_16_PRT</definedName>
    <definedName name="Scope_17_PRT" localSheetId="2">P1_SCOPE_16_PRT,P2_SCOPE_16_PRT</definedName>
    <definedName name="Scope_17_PRT" localSheetId="1">P1_SCOPE_16_PRT,P2_SCOPE_16_PRT</definedName>
    <definedName name="Scope_17_PRT" localSheetId="3">P1_SCOPE_16_PRT,P2_SCOPE_16_PRT</definedName>
    <definedName name="Scope_17_PRT">P1_SCOPE_16_PRT,P2_SCOPE_16_PRT</definedName>
    <definedName name="SCOPE_PER_PRT" localSheetId="2">P5_SCOPE_PER_PRT,P6_SCOPE_PER_PRT,P7_SCOPE_PER_PRT,P8_SCOPE_PER_PRT</definedName>
    <definedName name="SCOPE_PER_PRT" localSheetId="1">P5_SCOPE_PER_PRT,P6_SCOPE_PER_PRT,P7_SCOPE_PER_PRT,P8_SCOPE_PER_PRT</definedName>
    <definedName name="SCOPE_PER_PRT" localSheetId="3">P5_SCOPE_PER_PRT,P6_SCOPE_PER_PRT,P7_SCOPE_PER_PRT,P8_SCOPE_PER_PRT</definedName>
    <definedName name="SCOPE_PER_PRT">P5_SCOPE_PER_PRT,P6_SCOPE_PER_PRT,P7_SCOPE_PER_PRT,P8_SCOPE_PER_PRT</definedName>
    <definedName name="SCOPE_SV_PRT" localSheetId="2">P1_SCOPE_SV_PRT,P2_SCOPE_SV_PRT,P3_SCOPE_SV_PRT</definedName>
    <definedName name="SCOPE_SV_PRT" localSheetId="1">P1_SCOPE_SV_PRT,P2_SCOPE_SV_PRT,P3_SCOPE_SV_PRT</definedName>
    <definedName name="SCOPE_SV_PRT" localSheetId="3">P1_SCOPE_SV_PRT,P2_SCOPE_SV_PRT,P3_SCOPE_SV_PRT</definedName>
    <definedName name="SCOPE_SV_PRT">P1_SCOPE_SV_PRT,P2_SCOPE_SV_PRT,P3_SCOPE_SV_PRT</definedName>
    <definedName name="source_of_funding">[2]TEHSHEET!$O$2:$O$13</definedName>
    <definedName name="sys_103" localSheetId="2">#REF!</definedName>
    <definedName name="sys_103" localSheetId="1">#REF!</definedName>
    <definedName name="sys_103" localSheetId="3">#REF!</definedName>
    <definedName name="sys_103">#REF!</definedName>
    <definedName name="T2.1_Protect" localSheetId="2">P4_T2.1_Protect,P5_T2.1_Protect,P6_T2.1_Protect,P7_T2.1_Protect</definedName>
    <definedName name="T2.1_Protect" localSheetId="1">P4_T2.1_Protect,P5_T2.1_Protect,P6_T2.1_Protect,P7_T2.1_Protect</definedName>
    <definedName name="T2.1_Protect" localSheetId="3">P4_T2.1_Protect,P5_T2.1_Protect,P6_T2.1_Protect,P7_T2.1_Protect</definedName>
    <definedName name="T2.1_Protect">P4_T2.1_Protect,P5_T2.1_Protect,P6_T2.1_Protect,P7_T2.1_Protect</definedName>
    <definedName name="T2_1_Protect" localSheetId="2">P4_T2_1_Protect,P5_T2_1_Protect,P6_T2_1_Protect,P7_T2_1_Protect</definedName>
    <definedName name="T2_1_Protect" localSheetId="1">P4_T2_1_Protect,P5_T2_1_Protect,P6_T2_1_Protect,P7_T2_1_Protect</definedName>
    <definedName name="T2_1_Protect" localSheetId="3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 localSheetId="1">P4_T2_2_Protect,P5_T2_2_Protect,P6_T2_2_Protect,P7_T2_2_Protect</definedName>
    <definedName name="T2_2_Protect" localSheetId="3">P4_T2_2_Protect,P5_T2_2_Protect,P6_T2_2_Protect,P7_T2_2_Protect</definedName>
    <definedName name="T2_2_Protect">P4_T2_2_Protect,P5_T2_2_Protect,P6_T2_2_Protect,P7_T2_2_Protect</definedName>
    <definedName name="T2_DiapProt" localSheetId="2">P1_T2_DiapProt,P2_T2_DiapProt</definedName>
    <definedName name="T2_DiapProt" localSheetId="1">P1_T2_DiapProt,P2_T2_DiapProt</definedName>
    <definedName name="T2_DiapProt" localSheetId="3">P1_T2_DiapProt,P2_T2_DiapProt</definedName>
    <definedName name="T2_DiapProt">P1_T2_DiapProt,P2_T2_DiapProt</definedName>
    <definedName name="T2_Protect" localSheetId="2">P4_T2_Protect,P5_T2_Protect,P6_T2_Protect</definedName>
    <definedName name="T2_Protect" localSheetId="1">P4_T2_Protect,P5_T2_Protect,P6_T2_Protect</definedName>
    <definedName name="T2_Protect" localSheetId="3">P4_T2_Protect,P5_T2_Protect,P6_T2_Protect</definedName>
    <definedName name="T2_Protect">P4_T2_Protect,P5_T2_Protect,P6_T2_Protect</definedName>
    <definedName name="T6_Protect" localSheetId="2">P1_T6_Protect,P2_T6_Protect</definedName>
    <definedName name="T6_Protect" localSheetId="1">P1_T6_Protect,P2_T6_Protect</definedName>
    <definedName name="T6_Protect" localSheetId="3">P1_T6_Protect,P2_T6_Protect</definedName>
    <definedName name="T6_Protect">P1_T6_Protect,P2_T6_Protect</definedName>
    <definedName name="tel">'[1]Общая информация'!$F$19</definedName>
    <definedName name="TSphere_full">[1]TEHSHEET!$N$5</definedName>
    <definedName name="url">'[1]Общая информация'!$F$20</definedName>
    <definedName name="vdet">[1]Титульный!$F$39</definedName>
    <definedName name="version">[1]Инструкция!$B$3</definedName>
    <definedName name="year_list">[1]TEHSHEET!$C$2:$C$6</definedName>
    <definedName name="й" localSheetId="2">P1_SCOPE_16_PRT,P2_SCOPE_16_PRT</definedName>
    <definedName name="й" localSheetId="1">P1_SCOPE_16_PRT,P2_SCOPE_16_PRT</definedName>
    <definedName name="й" localSheetId="3">P1_SCOPE_16_PRT,P2_SCOPE_16_PRT</definedName>
    <definedName name="й">P1_SCOPE_16_PRT,P2_SCOPE_16_PRT</definedName>
    <definedName name="мрпоп" localSheetId="2">P1_SCOPE_16_PRT,P2_SCOPE_16_PRT</definedName>
    <definedName name="мрпоп" localSheetId="1">P1_SCOPE_16_PRT,P2_SCOPE_16_PRT</definedName>
    <definedName name="мрпоп" localSheetId="3">P1_SCOPE_16_PRT,P2_SCOPE_16_PRT</definedName>
    <definedName name="мрпоп">P1_SCOPE_16_PRT,P2_SCOPE_16_PRT</definedName>
    <definedName name="р" localSheetId="2">P5_SCOPE_PER_PRT,P6_SCOPE_PER_PRT,P7_SCOPE_PER_PRT,P8_SCOPE_PER_PRT</definedName>
    <definedName name="р" localSheetId="1">P5_SCOPE_PER_PRT,P6_SCOPE_PER_PRT,P7_SCOPE_PER_PRT,P8_SCOPE_PER_PRT</definedName>
    <definedName name="р" localSheetId="3">P5_SCOPE_PER_PRT,P6_SCOPE_PER_PRT,P7_SCOPE_PER_PRT,P8_SCOPE_PER_PRT</definedName>
    <definedName name="р">P5_SCOPE_PER_PRT,P6_SCOPE_PER_PRT,P7_SCOPE_PER_PRT,P8_SCOPE_PER_PRT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4" l="1"/>
  <c r="L44" i="4"/>
  <c r="L43" i="4"/>
  <c r="L42" i="4"/>
  <c r="L41" i="4"/>
  <c r="G45" i="4"/>
  <c r="G44" i="4"/>
  <c r="G43" i="4"/>
  <c r="G42" i="4"/>
  <c r="G41" i="4"/>
  <c r="M41" i="4" s="1"/>
  <c r="F45" i="4"/>
  <c r="F44" i="4"/>
  <c r="F43" i="4"/>
  <c r="F42" i="4"/>
  <c r="F41" i="4"/>
  <c r="E45" i="4"/>
  <c r="E44" i="4"/>
  <c r="E43" i="4"/>
  <c r="E42" i="4"/>
  <c r="E41" i="4"/>
  <c r="L39" i="4"/>
  <c r="L38" i="4"/>
  <c r="L37" i="4"/>
  <c r="L36" i="4"/>
  <c r="L35" i="4"/>
  <c r="M31" i="4"/>
  <c r="M29" i="4" s="1"/>
  <c r="M28" i="4"/>
  <c r="M25" i="4"/>
  <c r="M21" i="4"/>
  <c r="M19" i="4" s="1"/>
  <c r="L21" i="4"/>
  <c r="D21" i="4" s="1"/>
  <c r="I27" i="4"/>
  <c r="I24" i="4"/>
  <c r="I23" i="4" s="1"/>
  <c r="K32" i="4"/>
  <c r="D32" i="4" s="1"/>
  <c r="K30" i="4"/>
  <c r="J27" i="4"/>
  <c r="J29" i="4"/>
  <c r="I26" i="4"/>
  <c r="H27" i="4"/>
  <c r="H24" i="4"/>
  <c r="H23" i="4" s="1"/>
  <c r="G24" i="4"/>
  <c r="G23" i="4" s="1"/>
  <c r="G20" i="4"/>
  <c r="G19" i="4" s="1"/>
  <c r="F27" i="4"/>
  <c r="F26" i="4" s="1"/>
  <c r="F24" i="4"/>
  <c r="F20" i="4"/>
  <c r="F18" i="4"/>
  <c r="F17" i="4" s="1"/>
  <c r="K29" i="4"/>
  <c r="L29" i="4"/>
  <c r="L26" i="4"/>
  <c r="M26" i="4"/>
  <c r="L23" i="4"/>
  <c r="M23" i="4"/>
  <c r="F23" i="4"/>
  <c r="J23" i="4"/>
  <c r="G26" i="4"/>
  <c r="H26" i="4"/>
  <c r="J26" i="4"/>
  <c r="F29" i="4"/>
  <c r="G29" i="4"/>
  <c r="H29" i="4"/>
  <c r="I29" i="4"/>
  <c r="E29" i="4"/>
  <c r="E26" i="4"/>
  <c r="E23" i="4"/>
  <c r="F19" i="4"/>
  <c r="H19" i="4"/>
  <c r="I19" i="4"/>
  <c r="J19" i="4"/>
  <c r="L19" i="4"/>
  <c r="G17" i="4"/>
  <c r="H17" i="4"/>
  <c r="H15" i="4" s="1"/>
  <c r="I17" i="4"/>
  <c r="K17" i="4"/>
  <c r="L17" i="4"/>
  <c r="M17" i="4"/>
  <c r="E22" i="4"/>
  <c r="E18" i="4"/>
  <c r="E17" i="4" s="1"/>
  <c r="L15" i="4" l="1"/>
  <c r="M15" i="4"/>
  <c r="I15" i="4"/>
  <c r="I41" i="4" l="1"/>
  <c r="J41" i="4"/>
  <c r="K41" i="4"/>
  <c r="I42" i="4"/>
  <c r="J42" i="4"/>
  <c r="K42" i="4"/>
  <c r="I43" i="4"/>
  <c r="J43" i="4"/>
  <c r="K43" i="4"/>
  <c r="I44" i="4"/>
  <c r="J44" i="4"/>
  <c r="K44" i="4"/>
  <c r="I45" i="4"/>
  <c r="J45" i="4"/>
  <c r="K45" i="4"/>
  <c r="H45" i="4"/>
  <c r="H44" i="4"/>
  <c r="H43" i="4"/>
  <c r="H42" i="4"/>
  <c r="H41" i="4"/>
  <c r="M36" i="4"/>
  <c r="M37" i="4"/>
  <c r="M38" i="4"/>
  <c r="M39" i="4"/>
  <c r="M35" i="4"/>
  <c r="K39" i="4"/>
  <c r="K38" i="4"/>
  <c r="K37" i="4"/>
  <c r="K36" i="4"/>
  <c r="K35" i="4"/>
  <c r="J39" i="4"/>
  <c r="J38" i="4"/>
  <c r="J37" i="4"/>
  <c r="J36" i="4"/>
  <c r="J35" i="4"/>
  <c r="I39" i="4"/>
  <c r="I38" i="4"/>
  <c r="I37" i="4"/>
  <c r="I36" i="4"/>
  <c r="I35" i="4"/>
  <c r="H36" i="4"/>
  <c r="H37" i="4"/>
  <c r="H38" i="4"/>
  <c r="H39" i="4"/>
  <c r="H35" i="4"/>
  <c r="D31" i="4"/>
  <c r="D30" i="4"/>
  <c r="D29" i="4" s="1"/>
  <c r="D28" i="4"/>
  <c r="D25" i="4"/>
  <c r="D22" i="4"/>
  <c r="M45" i="4" l="1"/>
  <c r="M44" i="4"/>
  <c r="M43" i="4"/>
  <c r="M42" i="4"/>
  <c r="K26" i="4"/>
  <c r="K19" i="4"/>
  <c r="J17" i="4"/>
  <c r="J15" i="4" s="1"/>
  <c r="G16" i="4"/>
  <c r="G15" i="4" s="1"/>
  <c r="F16" i="4"/>
  <c r="F15" i="4" s="1"/>
  <c r="E16" i="4"/>
  <c r="D24" i="4" l="1"/>
  <c r="D23" i="4" s="1"/>
  <c r="K23" i="4"/>
  <c r="K15" i="4" s="1"/>
  <c r="D16" i="4"/>
  <c r="D27" i="4"/>
  <c r="D26" i="4" s="1"/>
  <c r="D18" i="4"/>
  <c r="D17" i="4" s="1"/>
  <c r="L44" i="3"/>
  <c r="L43" i="3"/>
  <c r="L42" i="3"/>
  <c r="L41" i="3"/>
  <c r="L40" i="3"/>
  <c r="J44" i="3"/>
  <c r="J43" i="3"/>
  <c r="J42" i="3"/>
  <c r="J41" i="3"/>
  <c r="J40" i="3"/>
  <c r="F44" i="3"/>
  <c r="F43" i="3"/>
  <c r="F42" i="3"/>
  <c r="F41" i="3"/>
  <c r="F40" i="3"/>
  <c r="E44" i="3"/>
  <c r="E43" i="3"/>
  <c r="E42" i="3"/>
  <c r="E41" i="3"/>
  <c r="E40" i="3"/>
  <c r="J38" i="3"/>
  <c r="J37" i="3"/>
  <c r="J36" i="3"/>
  <c r="J35" i="3"/>
  <c r="J34" i="3"/>
  <c r="I35" i="3"/>
  <c r="G34" i="3"/>
  <c r="G36" i="3"/>
  <c r="G37" i="3"/>
  <c r="G38" i="3"/>
  <c r="H34" i="3"/>
  <c r="H36" i="3"/>
  <c r="H37" i="3"/>
  <c r="H38" i="3"/>
  <c r="I34" i="3"/>
  <c r="I36" i="3"/>
  <c r="I37" i="3"/>
  <c r="I38" i="3"/>
  <c r="K34" i="3"/>
  <c r="K36" i="3"/>
  <c r="K37" i="3"/>
  <c r="K38" i="3"/>
  <c r="L16" i="3"/>
  <c r="K16" i="3"/>
  <c r="E16" i="3"/>
  <c r="P27" i="3"/>
  <c r="P24" i="3"/>
  <c r="P21" i="3"/>
  <c r="O18" i="3"/>
  <c r="N21" i="3"/>
  <c r="M21" i="3"/>
  <c r="M18" i="3"/>
  <c r="L18" i="3"/>
  <c r="K18" i="3"/>
  <c r="J21" i="3"/>
  <c r="I21" i="3"/>
  <c r="H30" i="3"/>
  <c r="H27" i="3"/>
  <c r="H24" i="3"/>
  <c r="H21" i="3"/>
  <c r="G24" i="3"/>
  <c r="F21" i="3"/>
  <c r="E22" i="3"/>
  <c r="E18" i="3"/>
  <c r="H35" i="3" l="1"/>
  <c r="G35" i="3"/>
  <c r="K35" i="3"/>
  <c r="P44" i="3" l="1"/>
  <c r="O44" i="3"/>
  <c r="N44" i="3"/>
  <c r="M44" i="3"/>
  <c r="K44" i="3"/>
  <c r="I44" i="3"/>
  <c r="H44" i="3"/>
  <c r="G44" i="3"/>
  <c r="P43" i="3"/>
  <c r="O43" i="3"/>
  <c r="N43" i="3"/>
  <c r="M43" i="3"/>
  <c r="K43" i="3"/>
  <c r="I43" i="3"/>
  <c r="H43" i="3"/>
  <c r="G43" i="3"/>
  <c r="P42" i="3"/>
  <c r="O42" i="3"/>
  <c r="N42" i="3"/>
  <c r="M42" i="3"/>
  <c r="K42" i="3"/>
  <c r="I42" i="3"/>
  <c r="H42" i="3"/>
  <c r="G42" i="3"/>
  <c r="P41" i="3"/>
  <c r="O41" i="3"/>
  <c r="N41" i="3"/>
  <c r="M41" i="3"/>
  <c r="K41" i="3"/>
  <c r="I41" i="3"/>
  <c r="H41" i="3"/>
  <c r="G41" i="3"/>
  <c r="P40" i="3"/>
  <c r="O40" i="3"/>
  <c r="N40" i="3"/>
  <c r="M40" i="3"/>
  <c r="K40" i="3"/>
  <c r="I40" i="3"/>
  <c r="H40" i="3"/>
  <c r="G40" i="3"/>
  <c r="P38" i="3"/>
  <c r="O38" i="3"/>
  <c r="N38" i="3"/>
  <c r="M38" i="3"/>
  <c r="P37" i="3"/>
  <c r="O37" i="3"/>
  <c r="N37" i="3"/>
  <c r="M37" i="3"/>
  <c r="P36" i="3"/>
  <c r="O36" i="3"/>
  <c r="N36" i="3"/>
  <c r="M36" i="3"/>
  <c r="P35" i="3"/>
  <c r="O35" i="3"/>
  <c r="N35" i="3"/>
  <c r="M35" i="3"/>
  <c r="P34" i="3"/>
  <c r="O34" i="3"/>
  <c r="N34" i="3"/>
  <c r="M34" i="3"/>
  <c r="D31" i="3"/>
  <c r="D30" i="3"/>
  <c r="D29" i="3" s="1"/>
  <c r="P29" i="3"/>
  <c r="O29" i="3"/>
  <c r="N29" i="3"/>
  <c r="M29" i="3"/>
  <c r="L29" i="3"/>
  <c r="K29" i="3"/>
  <c r="J29" i="3"/>
  <c r="I29" i="3"/>
  <c r="H29" i="3"/>
  <c r="G29" i="3"/>
  <c r="F29" i="3"/>
  <c r="E29" i="3"/>
  <c r="D28" i="3"/>
  <c r="D27" i="3"/>
  <c r="D26" i="3" s="1"/>
  <c r="P26" i="3"/>
  <c r="O26" i="3"/>
  <c r="N26" i="3"/>
  <c r="M26" i="3"/>
  <c r="L26" i="3"/>
  <c r="K26" i="3"/>
  <c r="J26" i="3"/>
  <c r="I26" i="3"/>
  <c r="H26" i="3"/>
  <c r="G26" i="3"/>
  <c r="F26" i="3"/>
  <c r="E26" i="3"/>
  <c r="D25" i="3"/>
  <c r="D24" i="3"/>
  <c r="D23" i="3" s="1"/>
  <c r="P23" i="3"/>
  <c r="O23" i="3"/>
  <c r="N23" i="3"/>
  <c r="M23" i="3"/>
  <c r="L23" i="3"/>
  <c r="K23" i="3"/>
  <c r="J23" i="3"/>
  <c r="I23" i="3"/>
  <c r="H23" i="3"/>
  <c r="G23" i="3"/>
  <c r="F23" i="3"/>
  <c r="E23" i="3"/>
  <c r="D22" i="3"/>
  <c r="D21" i="3"/>
  <c r="D20" i="3" s="1"/>
  <c r="P20" i="3"/>
  <c r="O20" i="3"/>
  <c r="N20" i="3"/>
  <c r="M20" i="3"/>
  <c r="L20" i="3"/>
  <c r="K20" i="3"/>
  <c r="J20" i="3"/>
  <c r="I20" i="3"/>
  <c r="I15" i="3" s="1"/>
  <c r="H20" i="3"/>
  <c r="G20" i="3"/>
  <c r="F20" i="3"/>
  <c r="E20" i="3"/>
  <c r="D19" i="3"/>
  <c r="D18" i="3"/>
  <c r="P17" i="3"/>
  <c r="O17" i="3"/>
  <c r="O15" i="3" s="1"/>
  <c r="N17" i="3"/>
  <c r="M17" i="3"/>
  <c r="L17" i="3"/>
  <c r="K17" i="3"/>
  <c r="K15" i="3" s="1"/>
  <c r="J17" i="3"/>
  <c r="I17" i="3"/>
  <c r="H17" i="3"/>
  <c r="G17" i="3"/>
  <c r="G15" i="3" s="1"/>
  <c r="F17" i="3"/>
  <c r="E17" i="3"/>
  <c r="D16" i="3"/>
  <c r="L15" i="3"/>
  <c r="J15" i="3" l="1"/>
  <c r="N15" i="3"/>
  <c r="D17" i="3"/>
  <c r="D15" i="3" s="1"/>
  <c r="F15" i="3"/>
  <c r="M15" i="3"/>
  <c r="H15" i="3"/>
  <c r="P15" i="3"/>
  <c r="E15" i="3"/>
  <c r="L44" i="2"/>
  <c r="L43" i="2"/>
  <c r="L42" i="2"/>
  <c r="L41" i="2"/>
  <c r="L40" i="2"/>
  <c r="E44" i="2"/>
  <c r="E43" i="2"/>
  <c r="E42" i="2"/>
  <c r="E41" i="2"/>
  <c r="E40" i="2"/>
  <c r="J38" i="2"/>
  <c r="J37" i="2"/>
  <c r="J36" i="2"/>
  <c r="J35" i="2"/>
  <c r="J34" i="2"/>
  <c r="L16" i="2"/>
  <c r="K16" i="2"/>
  <c r="E16" i="2"/>
  <c r="D16" i="2" l="1"/>
  <c r="P27" i="2"/>
  <c r="P24" i="2"/>
  <c r="P21" i="2"/>
  <c r="O18" i="2"/>
  <c r="N21" i="2"/>
  <c r="M21" i="2"/>
  <c r="M18" i="2"/>
  <c r="L18" i="2"/>
  <c r="K18" i="2"/>
  <c r="J21" i="2"/>
  <c r="I21" i="2"/>
  <c r="H30" i="2"/>
  <c r="H27" i="2"/>
  <c r="H24" i="2"/>
  <c r="H21" i="2"/>
  <c r="G24" i="2"/>
  <c r="F21" i="2"/>
  <c r="F20" i="2" s="1"/>
  <c r="F15" i="2" s="1"/>
  <c r="E18" i="2"/>
  <c r="F40" i="2"/>
  <c r="F41" i="2"/>
  <c r="F42" i="2"/>
  <c r="F43" i="2"/>
  <c r="F44" i="2"/>
  <c r="F29" i="2"/>
  <c r="F26" i="2"/>
  <c r="F23" i="2"/>
  <c r="F17" i="2"/>
  <c r="J44" i="2" l="1"/>
  <c r="N44" i="2"/>
  <c r="J43" i="2"/>
  <c r="N43" i="2"/>
  <c r="J42" i="2"/>
  <c r="M42" i="2"/>
  <c r="J41" i="2"/>
  <c r="O41" i="2"/>
  <c r="J40" i="2"/>
  <c r="N40" i="2"/>
  <c r="P38" i="2"/>
  <c r="O38" i="2"/>
  <c r="N38" i="2"/>
  <c r="M38" i="2"/>
  <c r="K38" i="2"/>
  <c r="I38" i="2"/>
  <c r="H38" i="2"/>
  <c r="G38" i="2"/>
  <c r="P37" i="2"/>
  <c r="O37" i="2"/>
  <c r="N37" i="2"/>
  <c r="M37" i="2"/>
  <c r="K37" i="2"/>
  <c r="I37" i="2"/>
  <c r="H37" i="2"/>
  <c r="G37" i="2"/>
  <c r="P36" i="2"/>
  <c r="O36" i="2"/>
  <c r="N36" i="2"/>
  <c r="M36" i="2"/>
  <c r="K36" i="2"/>
  <c r="I36" i="2"/>
  <c r="H36" i="2"/>
  <c r="G36" i="2"/>
  <c r="P35" i="2"/>
  <c r="O35" i="2"/>
  <c r="N35" i="2"/>
  <c r="M35" i="2"/>
  <c r="K35" i="2"/>
  <c r="I35" i="2"/>
  <c r="H35" i="2"/>
  <c r="G35" i="2"/>
  <c r="P34" i="2"/>
  <c r="O34" i="2"/>
  <c r="N34" i="2"/>
  <c r="M34" i="2"/>
  <c r="K34" i="2"/>
  <c r="I34" i="2"/>
  <c r="H34" i="2"/>
  <c r="G34" i="2"/>
  <c r="D31" i="2"/>
  <c r="D30" i="2"/>
  <c r="P29" i="2"/>
  <c r="O29" i="2"/>
  <c r="N29" i="2"/>
  <c r="M29" i="2"/>
  <c r="L29" i="2"/>
  <c r="K29" i="2"/>
  <c r="J29" i="2"/>
  <c r="I29" i="2"/>
  <c r="H29" i="2"/>
  <c r="G29" i="2"/>
  <c r="E29" i="2"/>
  <c r="D28" i="2"/>
  <c r="D27" i="2"/>
  <c r="O26" i="2"/>
  <c r="N26" i="2"/>
  <c r="M26" i="2"/>
  <c r="L26" i="2"/>
  <c r="K26" i="2"/>
  <c r="J26" i="2"/>
  <c r="I26" i="2"/>
  <c r="H26" i="2"/>
  <c r="G26" i="2"/>
  <c r="E26" i="2"/>
  <c r="D25" i="2"/>
  <c r="O23" i="2"/>
  <c r="P23" i="2"/>
  <c r="N23" i="2"/>
  <c r="M23" i="2"/>
  <c r="L23" i="2"/>
  <c r="K23" i="2"/>
  <c r="J23" i="2"/>
  <c r="I23" i="2"/>
  <c r="H23" i="2"/>
  <c r="E23" i="2"/>
  <c r="D22" i="2"/>
  <c r="J20" i="2"/>
  <c r="J15" i="2" s="1"/>
  <c r="P20" i="2"/>
  <c r="O20" i="2"/>
  <c r="N20" i="2"/>
  <c r="N15" i="2" s="1"/>
  <c r="M20" i="2"/>
  <c r="L20" i="2"/>
  <c r="K20" i="2"/>
  <c r="I20" i="2"/>
  <c r="I15" i="2" s="1"/>
  <c r="H20" i="2"/>
  <c r="G20" i="2"/>
  <c r="D19" i="2"/>
  <c r="M17" i="2"/>
  <c r="M15" i="2" s="1"/>
  <c r="L17" i="2"/>
  <c r="L15" i="2" s="1"/>
  <c r="K17" i="2"/>
  <c r="K15" i="2" s="1"/>
  <c r="I17" i="2"/>
  <c r="P17" i="2"/>
  <c r="O17" i="2"/>
  <c r="O15" i="2" s="1"/>
  <c r="N17" i="2"/>
  <c r="J17" i="2"/>
  <c r="G17" i="2"/>
  <c r="E17" i="2"/>
  <c r="E15" i="2" s="1"/>
  <c r="I43" i="1"/>
  <c r="I42" i="1"/>
  <c r="I41" i="1"/>
  <c r="I40" i="1"/>
  <c r="I39" i="1"/>
  <c r="E43" i="1"/>
  <c r="L43" i="1" s="1"/>
  <c r="E42" i="1"/>
  <c r="O42" i="1" s="1"/>
  <c r="E41" i="1"/>
  <c r="N41" i="1" s="1"/>
  <c r="E40" i="1"/>
  <c r="M40" i="1" s="1"/>
  <c r="E39" i="1"/>
  <c r="L39" i="1" s="1"/>
  <c r="I37" i="1"/>
  <c r="I36" i="1"/>
  <c r="I35" i="1"/>
  <c r="I34" i="1"/>
  <c r="I33" i="1"/>
  <c r="O33" i="1"/>
  <c r="O34" i="1"/>
  <c r="O35" i="1"/>
  <c r="O36" i="1"/>
  <c r="O37" i="1"/>
  <c r="N33" i="1"/>
  <c r="N34" i="1"/>
  <c r="N35" i="1"/>
  <c r="N36" i="1"/>
  <c r="N37" i="1"/>
  <c r="M33" i="1"/>
  <c r="M34" i="1"/>
  <c r="M35" i="1"/>
  <c r="M36" i="1"/>
  <c r="M37" i="1"/>
  <c r="L33" i="1"/>
  <c r="L34" i="1"/>
  <c r="L35" i="1"/>
  <c r="L36" i="1"/>
  <c r="L37" i="1"/>
  <c r="K33" i="1"/>
  <c r="K34" i="1"/>
  <c r="K35" i="1"/>
  <c r="K36" i="1"/>
  <c r="K37" i="1"/>
  <c r="J33" i="1"/>
  <c r="J34" i="1"/>
  <c r="J35" i="1"/>
  <c r="J36" i="1"/>
  <c r="J37" i="1"/>
  <c r="H33" i="1"/>
  <c r="H34" i="1"/>
  <c r="H35" i="1"/>
  <c r="H36" i="1"/>
  <c r="H37" i="1"/>
  <c r="G33" i="1"/>
  <c r="G34" i="1"/>
  <c r="G35" i="1"/>
  <c r="G36" i="1"/>
  <c r="G37" i="1"/>
  <c r="F33" i="1"/>
  <c r="F34" i="1"/>
  <c r="F35" i="1"/>
  <c r="F36" i="1"/>
  <c r="F37" i="1"/>
  <c r="O26" i="1"/>
  <c r="N23" i="1"/>
  <c r="M20" i="1"/>
  <c r="L17" i="1"/>
  <c r="K17" i="1"/>
  <c r="J17" i="1"/>
  <c r="I20" i="1"/>
  <c r="H17" i="1"/>
  <c r="G17" i="1"/>
  <c r="F23" i="1"/>
  <c r="E20" i="1"/>
  <c r="H15" i="2" l="1"/>
  <c r="D21" i="2"/>
  <c r="D20" i="2" s="1"/>
  <c r="D29" i="2"/>
  <c r="I41" i="2"/>
  <c r="K43" i="2"/>
  <c r="K40" i="2"/>
  <c r="D26" i="2"/>
  <c r="P40" i="2"/>
  <c r="P41" i="2"/>
  <c r="G43" i="2"/>
  <c r="K44" i="2"/>
  <c r="D18" i="2"/>
  <c r="D17" i="2" s="1"/>
  <c r="G44" i="2"/>
  <c r="G40" i="2"/>
  <c r="G41" i="2"/>
  <c r="H44" i="2"/>
  <c r="O44" i="2"/>
  <c r="E20" i="2"/>
  <c r="D24" i="2"/>
  <c r="D23" i="2" s="1"/>
  <c r="H40" i="2"/>
  <c r="O40" i="2"/>
  <c r="H41" i="2"/>
  <c r="M41" i="2"/>
  <c r="O43" i="2"/>
  <c r="P44" i="2"/>
  <c r="G23" i="2"/>
  <c r="G15" i="2" s="1"/>
  <c r="I40" i="2"/>
  <c r="M40" i="2"/>
  <c r="N41" i="2"/>
  <c r="G42" i="2"/>
  <c r="K42" i="2"/>
  <c r="O42" i="2"/>
  <c r="H43" i="2"/>
  <c r="P43" i="2"/>
  <c r="I44" i="2"/>
  <c r="M44" i="2"/>
  <c r="N42" i="2"/>
  <c r="H17" i="2"/>
  <c r="P26" i="2"/>
  <c r="P15" i="2" s="1"/>
  <c r="K41" i="2"/>
  <c r="H42" i="2"/>
  <c r="P42" i="2"/>
  <c r="I43" i="2"/>
  <c r="M43" i="2"/>
  <c r="I42" i="2"/>
  <c r="K40" i="1"/>
  <c r="N40" i="1"/>
  <c r="K41" i="1"/>
  <c r="G41" i="1"/>
  <c r="H43" i="1"/>
  <c r="F41" i="1"/>
  <c r="H39" i="1"/>
  <c r="L41" i="1"/>
  <c r="O41" i="1"/>
  <c r="F40" i="1"/>
  <c r="J40" i="1"/>
  <c r="M43" i="1"/>
  <c r="O40" i="1"/>
  <c r="M39" i="1"/>
  <c r="G42" i="1"/>
  <c r="L42" i="1"/>
  <c r="J43" i="1"/>
  <c r="J39" i="1"/>
  <c r="M42" i="1"/>
  <c r="N43" i="1"/>
  <c r="N39" i="1"/>
  <c r="F43" i="1"/>
  <c r="F39" i="1"/>
  <c r="G40" i="1"/>
  <c r="H41" i="1"/>
  <c r="J42" i="1"/>
  <c r="K43" i="1"/>
  <c r="K39" i="1"/>
  <c r="L40" i="1"/>
  <c r="M41" i="1"/>
  <c r="N42" i="1"/>
  <c r="O43" i="1"/>
  <c r="O39" i="1"/>
  <c r="H42" i="1"/>
  <c r="F42" i="1"/>
  <c r="G43" i="1"/>
  <c r="G39" i="1"/>
  <c r="H40" i="1"/>
  <c r="J41" i="1"/>
  <c r="K42" i="1"/>
  <c r="D15" i="2" l="1"/>
  <c r="D30" i="1"/>
  <c r="O28" i="1"/>
  <c r="N28" i="1"/>
  <c r="M28" i="1"/>
  <c r="L28" i="1"/>
  <c r="K28" i="1"/>
  <c r="J28" i="1"/>
  <c r="I28" i="1"/>
  <c r="H28" i="1"/>
  <c r="G28" i="1"/>
  <c r="F28" i="1"/>
  <c r="D29" i="1" l="1"/>
  <c r="D28" i="1" s="1"/>
  <c r="E28" i="1"/>
  <c r="D27" i="1" l="1"/>
  <c r="O25" i="1"/>
  <c r="N25" i="1"/>
  <c r="M25" i="1"/>
  <c r="L25" i="1"/>
  <c r="K25" i="1"/>
  <c r="J25" i="1"/>
  <c r="I25" i="1"/>
  <c r="H25" i="1"/>
  <c r="G25" i="1"/>
  <c r="F25" i="1"/>
  <c r="E22" i="1"/>
  <c r="O22" i="1"/>
  <c r="N22" i="1"/>
  <c r="M22" i="1"/>
  <c r="L22" i="1"/>
  <c r="K22" i="1"/>
  <c r="J22" i="1"/>
  <c r="I22" i="1"/>
  <c r="H22" i="1"/>
  <c r="G22" i="1"/>
  <c r="F22" i="1"/>
  <c r="D21" i="1"/>
  <c r="K19" i="1"/>
  <c r="G19" i="1"/>
  <c r="O19" i="1"/>
  <c r="N19" i="1"/>
  <c r="M19" i="1"/>
  <c r="L19" i="1"/>
  <c r="J19" i="1"/>
  <c r="I19" i="1"/>
  <c r="H19" i="1"/>
  <c r="D18" i="1"/>
  <c r="H16" i="1"/>
  <c r="O16" i="1"/>
  <c r="N16" i="1"/>
  <c r="M16" i="1"/>
  <c r="L16" i="1"/>
  <c r="K16" i="1"/>
  <c r="J16" i="1"/>
  <c r="I16" i="1"/>
  <c r="F16" i="1"/>
  <c r="E16" i="1"/>
  <c r="L15" i="1" l="1"/>
  <c r="O15" i="1"/>
  <c r="I15" i="1"/>
  <c r="N15" i="1"/>
  <c r="H15" i="1"/>
  <c r="J15" i="1"/>
  <c r="K15" i="1"/>
  <c r="E19" i="1"/>
  <c r="D23" i="1"/>
  <c r="D26" i="1"/>
  <c r="D25" i="1" s="1"/>
  <c r="D20" i="1"/>
  <c r="D19" i="1" s="1"/>
  <c r="M15" i="1"/>
  <c r="D17" i="1"/>
  <c r="D16" i="1" s="1"/>
  <c r="F19" i="1"/>
  <c r="F15" i="1" s="1"/>
  <c r="D24" i="1"/>
  <c r="G16" i="1"/>
  <c r="G15" i="1" s="1"/>
  <c r="E25" i="1"/>
  <c r="E15" i="1" l="1"/>
  <c r="D22" i="1"/>
  <c r="D15" i="1" s="1"/>
  <c r="E19" i="4"/>
  <c r="E15" i="4" s="1"/>
  <c r="D20" i="4"/>
  <c r="D19" i="4" s="1"/>
  <c r="D15" i="4" s="1"/>
</calcChain>
</file>

<file path=xl/sharedStrings.xml><?xml version="1.0" encoding="utf-8"?>
<sst xmlns="http://schemas.openxmlformats.org/spreadsheetml/2006/main" count="1325" uniqueCount="136">
  <si>
    <t>Приложение № 1 к приказу ФАС России от 11.07.2023 № 449/23</t>
  </si>
  <si>
    <t>Форма 13 Информация об инвестиционных программах регулируемой организации и отчетах об их исполнении, об инвестиционных программах единой теплоснабжающей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теплоснабжения), об инвестиционных программах теплоснабжающей организации в ценовых зонах теплоснабжения и теплосетевой организации в ценовых зонах теплоснабжения, разрабатываемых и утверждаемых в отношении видов деятельности, при осуществлении которых расчеты за товары (услуги) в сфере теплоснабжения осуществляются по регулируемым ценам (тарифам) в сфере теплоснабжения (за исключением деятельности по подключению (технологическому присоединению) к системе теплоснабжения)</t>
  </si>
  <si>
    <t>ПАО "Форвард Энерго" г. Челябинск (Челябинская ТЭЦ-1, Челябинская ТЭЦ-2, Челябинская ТЭЦ-3, Челябинская ТЭЦ-4)</t>
  </si>
  <si>
    <t>№ п/п</t>
  </si>
  <si>
    <t>Наименование параметра</t>
  </si>
  <si>
    <t>Единица измерения</t>
  </si>
  <si>
    <t>Инвестиционная программа в целом</t>
  </si>
  <si>
    <t>Мероприятие</t>
  </si>
  <si>
    <t>Описание параметров формы</t>
  </si>
  <si>
    <t>1</t>
  </si>
  <si>
    <t>2</t>
  </si>
  <si>
    <t>3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</si>
  <si>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</si>
  <si>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</si>
  <si>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</si>
  <si>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</si>
  <si>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</si>
  <si>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</si>
  <si>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</si>
  <si>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</si>
  <si>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</si>
  <si>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</si>
  <si>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</si>
  <si>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</si>
  <si>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Наименование инвестиционной программы/мероприятия и (или) группы мероприятий</t>
  </si>
  <si>
    <t>x</t>
  </si>
  <si>
    <t>Оснащение выпуска сточных вод автоматизированной системой измерений (выполнение строительно-монтажных работ) Челябинская ТЭЦ-4</t>
  </si>
  <si>
    <t>В случае выполнения нескольких мероприятий (и (или) групп мероприятий) информация по каждой из них указывается в отдельной колонке.</t>
  </si>
  <si>
    <t>Дата утверждения инвестиционной программы</t>
  </si>
  <si>
    <t>Дата утверждения инвестиционной программы указывается в виде "ДД.ММ.ГГГГ".</t>
  </si>
  <si>
    <t>2.1</t>
  </si>
  <si>
    <t>Дата внесения изменений в инвестиционную программу</t>
  </si>
  <si>
    <t>Дата изменения инвестиционной программы указывается (в случае наличия изменения) в виде "ГГГГ".</t>
  </si>
  <si>
    <t>Цель инвестиционной программы</t>
  </si>
  <si>
    <t>прочее</t>
  </si>
  <si>
    <t>Цель инвестиционной программы определяется из определенного законодательством перечня.</t>
  </si>
  <si>
    <t>Наименование исполнительного органа субъекта Российской Федерации, утвердившего инвестиционную программу (органа местного самоуправления в случае наделения его законом субъекта Российской Федерации соответствующими полномочиями)</t>
  </si>
  <si>
    <t>Министерство тарифного регулирования и энергетики Челябинской области</t>
  </si>
  <si>
    <t>Указывается уполномоченный в соответствии с законодательством Российской Федерации орган власти, утвердивший инвестиционную программу.</t>
  </si>
  <si>
    <t>5</t>
  </si>
  <si>
    <t>Наименование органа местного самоуправления, согласовавшего инвестиционную программу</t>
  </si>
  <si>
    <t>Челябинская городская Дума</t>
  </si>
  <si>
    <t>Возможно указание нескольких органов местного самоуправления, согласовавших инвестиционную программу.</t>
  </si>
  <si>
    <t>6</t>
  </si>
  <si>
    <t>Дата начала периода реализации инвестиционной программы/мероприятия и (или) группы мероприятий</t>
  </si>
  <si>
    <t>Дата начала реализации инвестиционной программы/мероприятия указывается в виде "ГГГГ".</t>
  </si>
  <si>
    <t>7</t>
  </si>
  <si>
    <t>Дата окончания периода реализации инвестиционной программы/мероприятия и (или) группы мероприятий</t>
  </si>
  <si>
    <t>Дата окончания реализации инвестиционной программы/мероприятия указывается в виде "ГГГГ".</t>
  </si>
  <si>
    <t>8</t>
  </si>
  <si>
    <t>Плановая стоимость мероприятий, предусмотренных отдельными инвестиционными проектами, источники финансирования, предусмотренные инвестиционной программой в целях реализации указанных мероприятий и (или) групп мероприятий, в том числе с указанием плановых сроков реализации мероприятия и (или) группы мероприятий с распределением по годам:</t>
  </si>
  <si>
    <t>тыс. руб.</t>
  </si>
  <si>
    <t>Указывается суммарная потребность в финансовых средствах, необходимых для реализации инвестиционной программы, по всем источникам финансирования.</t>
  </si>
  <si>
    <t>8.1</t>
  </si>
  <si>
    <t>8.1.1</t>
  </si>
  <si>
    <t>Амортизация</t>
  </si>
  <si>
    <t>8.1.2</t>
  </si>
  <si>
    <t xml:space="preserve">Привлеченные средства на возвратной основе </t>
  </si>
  <si>
    <t>8.2</t>
  </si>
  <si>
    <t>8.2.1</t>
  </si>
  <si>
    <t>8.2.2</t>
  </si>
  <si>
    <t>8.3</t>
  </si>
  <si>
    <t>8.3.1</t>
  </si>
  <si>
    <t>8.3.2</t>
  </si>
  <si>
    <t>8.4</t>
  </si>
  <si>
    <t>8.4.1</t>
  </si>
  <si>
    <t>8.4.2</t>
  </si>
  <si>
    <t>9</t>
  </si>
  <si>
    <t>Плановые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</si>
  <si>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9.1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</si>
  <si>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</si>
  <si>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9.1.1</t>
  </si>
  <si>
    <t>ед.в год/Гкал/час</t>
  </si>
  <si>
    <t>9.1.2</t>
  </si>
  <si>
    <t>9.1.3</t>
  </si>
  <si>
    <t>9.1.4</t>
  </si>
  <si>
    <t>9.2</t>
  </si>
  <si>
    <t>Удельный расход топлива на производство единицы тепловой энергии, отпускаемой с коллекторов источников тепловой энергии (для организаций, эксплуатирующих объекты теплоснабжения на основании концессионного соглашения дополнительно указываются по каждому объекту теплоснабжения)</t>
  </si>
  <si>
    <t>9.2.1</t>
  </si>
  <si>
    <t>кг.у.т./Гкал</t>
  </si>
  <si>
    <t>9.2.2</t>
  </si>
  <si>
    <t>9.2.3</t>
  </si>
  <si>
    <t>9.2.4</t>
  </si>
  <si>
    <t>10</t>
  </si>
  <si>
    <t>Фактическое использование за отчетный год предусмотренных инвестиционной программой финансовых средств, в том числе с указанием источников финансирования, срока реализации мероприятий и (или) групп мероприятий (фактического срока ввода объекта в эксплуатацию) с распределением по годам:</t>
  </si>
  <si>
    <t>11</t>
  </si>
  <si>
    <t>Фактические значения показателей надежности и энергетической эффективности объектов теплоснабжения, содержащихся в инвестиционной программе, с распределением по мероприятиям и (или) группам мероприятий</t>
  </si>
  <si>
    <t>12</t>
  </si>
  <si>
    <t>Наличие в инвестиционной программе мероприятий, выполняемых в рамках концессионного соглашения</t>
  </si>
  <si>
    <t>Указываются реквизиты концессионного соглашения.</t>
  </si>
  <si>
    <t>в доле на тепловую энергию в воде (без НДС)</t>
  </si>
  <si>
    <t>Инвестиционная программа публичного акционерного общества "Фортум" в сфере теплоснабжения на 2024 - 2028 годы</t>
  </si>
  <si>
    <t>Изменение режима топливоиспользования с исключением угля из установленных видов топлива ЧТЭЦ-2 (Проект ликвидации угольной инфраструктуры ) Выполнение поставки и строительно-монтажных работ</t>
  </si>
  <si>
    <t>Изменение режима топливоиспользования с исключением угля из установленных видов топлива ЧТЭЦ-2 (Проект отчуждения территории) Выполнение поставки и строительно-монтажных работ</t>
  </si>
  <si>
    <t>Переход на бессточные технологии (Реконструкция ВПУ подпитки энергетических котлов  ЧТЭЦ-2) ,выполнение СМР и поставки</t>
  </si>
  <si>
    <t>Переход на бессточные технологии (Реконструкция сети промышленно ливневой канализации Челябинской ТЭЦ-2 со строительством канализационной насосной станции) ,выполнение СМР и поставки</t>
  </si>
  <si>
    <t>Разработка проекта по реконструкции ВЗП котлов (котел 1), выполнение поставки Челябинская ТЭЦ-2</t>
  </si>
  <si>
    <t>Разработка проекта по реконструкции ВЗП котлов (котел 1) ,выполнение строительно-монтажных работ Челябинская ТЭЦ-2</t>
  </si>
  <si>
    <t>Переход на бессточные технологии (Ликвидация открытой части промышленно ливневой канализации и трубопроводов сброса стоков в озеро Первое)  выполнение ПИР Челябинская ТЭЦ-2</t>
  </si>
  <si>
    <t>Переход на бессточные технологии (Ликвидация открытой части промышленно ливневой канализации и трубопроводов сброса стоков в озеро Первое)  ,выполнение СМР и поставки, затраты 2025 Челябинская ТЭЦ-2</t>
  </si>
  <si>
    <t>Переход на бессточные технологии (Ликвидация открытой части промышленно ливневой канализации и трубопроводов сброса стоков в озеро Первое)  ,выполнение СМР и поставки, затраты 2026 Челябинская ТЭЦ-2</t>
  </si>
  <si>
    <t>Переход на бессточные технологии (Ликвидация открытой части промышленно ливневой канализации и трубопроводов сброса стоков в озеро Первое)  ,выполнение СМР и поставки, затраты 2027 Челябинская ТЭЦ-2</t>
  </si>
  <si>
    <t>01.01.2024</t>
  </si>
  <si>
    <t>31.12.2028</t>
  </si>
  <si>
    <t>13.06.2023</t>
  </si>
  <si>
    <t>9.1.5</t>
  </si>
  <si>
    <t>9.2.5</t>
  </si>
  <si>
    <t>Инвестиционная программа публичного акционерного общества "Форвард Энерго" в сфере теплоснабжения на 2024 - 2028 годы</t>
  </si>
  <si>
    <t>4.12</t>
  </si>
  <si>
    <t>Реконструкции ЧТЭЦ-1 с выводом из эксплуатации старой части</t>
  </si>
  <si>
    <t>Изменение режима топливоиспользования с исключением угля из установленных видов топлива ЧТЭЦ-2 (Проект ликвидации угольной инфраструктуры ) Выполнение поставки и строительно-монтажных работ Челябинская ТЭЦ-2</t>
  </si>
  <si>
    <t>Изменение режима топливоиспользования с исключением угля из установленных видов топлива ЧТЭЦ-2 (Проект отчуждения территории) Выполнение поставки и строительно-монтажных работ Челябинская ТЭЦ-2</t>
  </si>
  <si>
    <t>Единый водно-химический режим тепловых сетей г. Челябинск (Гилуфер). Выполнение строительно-монтажных работ Челябинская ТЭЦ-2</t>
  </si>
  <si>
    <t>Единый водно-химический режим тепловых сетей г. Челябинск (Гилуфер). Выполнение строительно-монтажных работ Челябинская ТЭЦ-3</t>
  </si>
  <si>
    <t>Переход на бессточные технологии (Тех.перевооружение  ВПУ подпитки энергетических котлов  ЧТЭЦ-2) ,выполнение СМР и поставки 
Челябинская ТЭЦ-2</t>
  </si>
  <si>
    <t>Переход на бессточные технологии (Реконструкция сети промышленно ливневой канализации Челябинской ТЭЦ-2 со строительством канализационной насосной станции) ,выполнение СМР и поставки 
Челябинская ТЭЦ-2</t>
  </si>
  <si>
    <t>Переход на бессточные технологии (Ликвидация открытой части промышленно ливневой канализации и трубопроводов сброса стоков в озеро Первое)  выполнение ПИР 
Челябинская ТЭЦ-2</t>
  </si>
  <si>
    <t>Переход на бессточные технологии (Ликвидация открытой части промышленно ливневой канализации и трубопроводов сброса стоков в озеро Первое)  ,выполнение СМР и поставки Челябинская ТЭЦ-2</t>
  </si>
  <si>
    <t>Профинансировано к 2024 году</t>
  </si>
  <si>
    <t>8.5</t>
  </si>
  <si>
    <t>8.5.1</t>
  </si>
  <si>
    <t>8.5.2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</si>
  <si>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</t>
  </si>
  <si>
    <t>год реализации инвестиционной программы/мероприятия и (или) группы мероприятий</t>
  </si>
  <si>
    <t>источник финансирования инвестиционной программы/мероприятия и (или) группы мероприятий</t>
  </si>
  <si>
    <t>10.1</t>
  </si>
  <si>
    <t>10.2</t>
  </si>
  <si>
    <t>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строках.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</si>
  <si>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</t>
  </si>
  <si>
    <t>Год реализации инвестиционной программы/мероприятия и (или) группы мероприятий должен содержаться в сроке реализации инвестиционной программы, определенном в пунктах 6 и 7 данной формы.
В случае реализации инвестиционной программы/мероприятия и (или) группы мероприятий в течение нескольких лет информация по каждому году указывается в отдельных строках.
Указывается вид источника финансирования.
В случае наличия нескольких источников финансирования информация по каждому из них указывается в отдельных строках</t>
  </si>
  <si>
    <t>Строительство перемычки на ЧТЭЦ-4</t>
  </si>
  <si>
    <t>Мероприятия для приведения в соответствие требованиям ПП РФ от 05.05.2012 №458 при повышении категории безопасности
Челябинская ТЭЦ-3</t>
  </si>
  <si>
    <t>8.3.3</t>
  </si>
  <si>
    <t xml:space="preserve">Прибыль, направленная на инвестиции </t>
  </si>
  <si>
    <t>8.6</t>
  </si>
  <si>
    <t>Остаток финансирования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</si>
</sst>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9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96969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6" fillId="0" borderId="2" applyBorder="0">
      <alignment horizontal="center" vertical="center" wrapText="1"/>
    </xf>
    <xf numFmtId="0" fontId="4" fillId="0" borderId="0"/>
    <xf numFmtId="0" fontId="3" fillId="0" borderId="0"/>
  </cellStyleXfs>
  <cellXfs count="32">
    <xf numFmtId="0" fontId="0" fillId="0" borderId="0" xfId="0"/>
    <xf numFmtId="0" fontId="2" fillId="0" borderId="0" xfId="2" applyFont="1" applyFill="1" applyBorder="1" applyAlignment="1" applyProtection="1">
      <alignment vertical="center" wrapText="1"/>
    </xf>
    <xf numFmtId="0" fontId="2" fillId="0" borderId="0" xfId="0" applyFont="1" applyBorder="1" applyAlignment="1">
      <alignment horizontal="right"/>
    </xf>
    <xf numFmtId="0" fontId="2" fillId="0" borderId="0" xfId="2" applyFont="1" applyFill="1" applyAlignment="1" applyProtection="1">
      <alignment vertical="center" wrapText="1"/>
    </xf>
    <xf numFmtId="0" fontId="2" fillId="0" borderId="0" xfId="0" applyFont="1"/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 applyProtection="1">
      <alignment horizontal="center" vertical="center" wrapText="1"/>
    </xf>
    <xf numFmtId="0" fontId="2" fillId="0" borderId="0" xfId="4" applyFont="1" applyFill="1" applyProtection="1"/>
    <xf numFmtId="49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vertical="center" wrapText="1"/>
    </xf>
    <xf numFmtId="49" fontId="2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" fillId="0" borderId="0" xfId="4" applyFont="1"/>
    <xf numFmtId="49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" applyNumberFormat="1" applyFont="1" applyFill="1" applyBorder="1" applyAlignment="1" applyProtection="1">
      <alignment horizontal="left" vertical="center" wrapText="1"/>
    </xf>
    <xf numFmtId="14" fontId="2" fillId="0" borderId="1" xfId="5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2" applyNumberFormat="1" applyFont="1" applyFill="1" applyBorder="1" applyAlignment="1" applyProtection="1">
      <alignment horizontal="right" vertical="center" wrapText="1"/>
    </xf>
    <xf numFmtId="1" fontId="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2" applyNumberFormat="1" applyFont="1" applyFill="1" applyBorder="1" applyAlignment="1" applyProtection="1">
      <alignment vertical="center" wrapText="1"/>
      <protection locked="0"/>
    </xf>
    <xf numFmtId="3" fontId="7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2" applyFont="1" applyFill="1" applyBorder="1" applyAlignment="1" applyProtection="1">
      <alignment horizontal="left" vertical="center" wrapText="1"/>
    </xf>
    <xf numFmtId="164" fontId="2" fillId="0" borderId="1" xfId="2" applyNumberFormat="1" applyFont="1" applyFill="1" applyBorder="1" applyAlignment="1" applyProtection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0" xfId="4" applyFont="1" applyFill="1" applyBorder="1"/>
    <xf numFmtId="14" fontId="2" fillId="0" borderId="1" xfId="2" applyNumberFormat="1" applyFont="1" applyFill="1" applyBorder="1" applyAlignment="1" applyProtection="1">
      <alignment horizontal="center"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1" xfId="2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horizontal="left" vertical="center" wrapText="1" indent="1"/>
    </xf>
    <xf numFmtId="0" fontId="5" fillId="0" borderId="0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left" vertical="center" wrapText="1"/>
    </xf>
  </cellXfs>
  <cellStyles count="6">
    <cellStyle name="ЗаголовокСтолбца" xfId="3"/>
    <cellStyle name="Обычный" xfId="0" builtinId="0"/>
    <cellStyle name="Обычный 12" xfId="4"/>
    <cellStyle name="Обычный_ЖКУ_проект3" xfId="5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57;&#1074;&#1077;&#1076;&#1077;&#1085;&#1080;&#1103;%20&#1086;&#1073;%20&#1086;&#1088;&#1075;&#1072;&#1085;&#1080;&#1079;&#1072;&#1094;&#1080;&#1080;/&#1050;&#1086;&#1087;&#1080;&#1103;%20&#1063;&#1077;&#1083;&#1103;&#1073;&#1080;&#1085;&#1089;&#1082;&#1072;&#1103;%20&#1086;&#1073;&#1083;&#1072;&#1089;&#1090;&#1100;_JKH.OPEN.INFO.ORG.WARM.57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64;&#1072;&#1073;&#1083;&#1086;&#1085;&#1099;%20&#1076;&#1083;&#1103;%20%20&#1060;&#1057;&#1058;_&#1056;&#1069;&#1050;&#1086;&#1074;/&#1056;&#1072;&#1089;&#1082;&#1088;&#1099;&#1090;&#1080;&#1077;%20&#1080;&#1085;&#1092;&#1086;&#1088;&#1084;&#1072;&#1094;&#1080;&#1080;/&#1045;&#1048;&#1040;&#1057;/JKH.OPEN.INFO.BALANCE_&#1060;&#1072;&#1082;&#1090;/2018/&#1058;&#1057;/&#1055;&#1040;&#1054;%20&#1060;&#1086;&#1088;&#1090;&#1091;&#1084;%20&#1063;&#1077;&#1083;&#1103;&#1073;.&#1086;&#1073;&#1083;._2018%20&#1075;&#1086;&#1076;_FAS.JKH.OPEN.INFO.BALANCE.WARM(v1.0.3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4-2028/&#1091;&#1090;&#1074;.%2013.06.2023/&#1048;&#1055;%202024-2028&#1075;&#1075;%20&#1063;&#1077;&#1083;&#1103;&#1073;&#1080;&#1085;&#1089;&#1082;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4-2028/&#1091;&#1090;&#1074;.%2016.11.2023/&#1092;&#1086;&#1088;&#1084;&#1099;%202%20&#1048;&#1055;%20&#1058;&#1057;,%203%20&#1048;&#1055;%20&#1058;&#1057;,%204%20&#1048;&#1055;%20&#1058;&#1057;,%205%20&#1048;&#1055;%20&#1058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4-2028/&#1091;&#1090;&#1074;.%2008.08.2024/&#1048;&#1055;%202024-2028&#1075;&#1075;%20&#1063;&#1077;&#1083;&#1103;&#1073;&#1080;&#1085;&#1089;&#1082;v2%20&#1082;&#1086;&#1088;&#1088;&#1077;&#1082;&#1090;&#1080;&#1088;&#1086;&#1074;&#1082;&#1072;!v1-final%20&#8212;%20&#1082;&#1086;&#1088;&#1063;&#1058;&#1069;&#1062;-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TO/&#1041;&#1040;&#1047;&#1040;%20&#1044;&#1040;&#1053;&#1053;&#1067;&#1061;/&#1048;&#1085;&#1074;&#1077;&#1089;&#1090;.%20&#1087;&#1088;&#1086;&#1075;&#1088;&#1072;&#1084;&#1084;&#1099;/&#1063;&#1077;&#1083;&#1103;&#1073;&#1080;&#1085;&#1089;&#1082;/2024-2028/&#1091;&#1090;&#1074;.%2019.11.2024/&#1048;&#1055;%202024-2028&#1075;&#1075;%20&#1063;&#1077;&#1083;&#1103;&#1073;&#1080;&#1085;&#1089;&#1082;%20&#1082;&#1086;&#1088;&#1088;&#1077;&#1082;&#1090;&#1080;&#1088;&#1086;&#1074;&#1082;&#1072;%20&#1048;&#1055;%20&#1087;&#1086;&#1076;%20&#1085;&#1086;&#1074;&#1091;&#1102;%20&#1057;&#1058;&#1057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frmRegion"/>
      <sheetName val="modList00"/>
      <sheetName val="modProv"/>
      <sheetName val="modList02"/>
      <sheetName val="Инструкция"/>
      <sheetName val="Лог обновления"/>
      <sheetName val="Титульный"/>
      <sheetName val="Список МО"/>
      <sheetName val="MR_LIST"/>
      <sheetName val="Общая информация"/>
      <sheetName val="Общая информация (показатели)"/>
      <sheetName val="Форма РИ"/>
      <sheetName val="Форма 1.1"/>
      <sheetName val="Уведомление"/>
      <sheetName val="Сведения об изменении"/>
      <sheetName val="Комментарии"/>
      <sheetName val="Проверка"/>
      <sheetName val="REESTR_VT"/>
      <sheetName val="REESTR_VED"/>
      <sheetName val="modfrmReestrObj"/>
      <sheetName val="AllSheetsInThisWorkbook"/>
      <sheetName val="TEHSHEET"/>
      <sheetName val="et_union_ho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1"/>
      <sheetName val="modList03"/>
      <sheetName val="modList04"/>
      <sheetName val="modList05"/>
      <sheetName val="modfrmRezimChoose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Версия 1.1</v>
          </cell>
        </row>
      </sheetData>
      <sheetData sheetId="5" refreshError="1"/>
      <sheetData sheetId="6" refreshError="1">
        <row r="34">
          <cell r="F34" t="str">
            <v>ОАО "Фортум"</v>
          </cell>
        </row>
        <row r="39">
          <cell r="F39" t="str">
            <v>1058602102437</v>
          </cell>
        </row>
        <row r="46">
          <cell r="F46" t="str">
            <v>454090, Челябинская область, г.Челябинск, пр-т Ленина, д. 28Д, эт/пом/ 7/5</v>
          </cell>
        </row>
        <row r="49">
          <cell r="F49" t="str">
            <v>Чуваев Александр Анатольевич</v>
          </cell>
        </row>
      </sheetData>
      <sheetData sheetId="7" refreshError="1"/>
      <sheetData sheetId="8" refreshError="1">
        <row r="1">
          <cell r="A1" t="str">
            <v>Город Челябинск</v>
          </cell>
        </row>
        <row r="2">
          <cell r="A2" t="str">
            <v>Город Озерск (ЗАТО)</v>
          </cell>
        </row>
      </sheetData>
      <sheetData sheetId="9" refreshError="1">
        <row r="12">
          <cell r="F12" t="str">
            <v>Публичное акционерное общество "Фортум"</v>
          </cell>
        </row>
        <row r="13">
          <cell r="F13" t="str">
            <v>Чуваев Александр Анатольевич</v>
          </cell>
        </row>
        <row r="14">
          <cell r="F14" t="str">
            <v>1058602102437</v>
          </cell>
        </row>
        <row r="15">
          <cell r="F15" t="str">
            <v>01.07.2005</v>
          </cell>
        </row>
        <row r="16">
          <cell r="F16" t="str">
            <v>Инспекция Федеральной налоговой службы по г. Сургуту Ханты-Мансийского автономного округа-Югры</v>
          </cell>
        </row>
        <row r="17">
          <cell r="F17" t="str">
            <v>454090, Челябинская область, г.Челябинск, пр-т Ленина, д. 28Д, эт/пом/ 7/5</v>
          </cell>
        </row>
        <row r="18">
          <cell r="F18" t="str">
            <v>123112, Российская Федерация, Москва, Пресненская набережная, 10, башня «Б»</v>
          </cell>
        </row>
        <row r="19">
          <cell r="F19" t="str">
            <v>(495)788-45-88, 788-46-88</v>
          </cell>
        </row>
        <row r="20">
          <cell r="F20" t="str">
            <v>http://www.fortum.com/countries/ru/pages/default.aspx</v>
          </cell>
        </row>
        <row r="21">
          <cell r="F21" t="str">
            <v>fortum@fortum.ru</v>
          </cell>
        </row>
        <row r="23">
          <cell r="F23" t="str">
            <v>c 00:00 до 23:59</v>
          </cell>
        </row>
        <row r="24">
          <cell r="F24" t="str">
            <v>c 08:00 до 17:00</v>
          </cell>
        </row>
        <row r="25">
          <cell r="F25" t="str">
            <v>c 08:00 до 17:00</v>
          </cell>
        </row>
        <row r="26">
          <cell r="F26" t="str">
            <v>c 00:00 до 23:59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C2">
            <v>2013</v>
          </cell>
          <cell r="D2" t="str">
            <v>да</v>
          </cell>
          <cell r="F2" t="str">
            <v>I квартал</v>
          </cell>
          <cell r="H2" t="str">
            <v>общий</v>
          </cell>
          <cell r="J2" t="str">
            <v>тыс.куб.м/сутки</v>
          </cell>
          <cell r="Q2" t="str">
            <v>Корректировка ранее раскрытой информации</v>
          </cell>
          <cell r="S2" t="str">
            <v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v>
          </cell>
          <cell r="X2" t="str">
            <v>кВтч</v>
          </cell>
        </row>
        <row r="3">
          <cell r="C3">
            <v>2014</v>
          </cell>
          <cell r="D3" t="str">
            <v>нет</v>
          </cell>
          <cell r="F3" t="str">
            <v>II квартал</v>
          </cell>
          <cell r="H3" t="str">
            <v>общий с учетом освобождения от уплаты НДС</v>
          </cell>
          <cell r="J3" t="str">
            <v>Гкал/час</v>
          </cell>
          <cell r="Q3" t="str">
            <v>Изменения в раскрытой ранее информации</v>
          </cell>
          <cell r="S3" t="str">
            <v>тариф на тепловую энергию (мощность), поставляемую другим теплоснабжающим организациям теплоснабжающими организациями</v>
          </cell>
          <cell r="X3" t="str">
            <v>МВт</v>
          </cell>
        </row>
        <row r="4">
          <cell r="C4">
            <v>2015</v>
          </cell>
          <cell r="F4" t="str">
            <v>III квартал</v>
          </cell>
          <cell r="H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J4" t="str">
            <v>куб.м/час</v>
          </cell>
          <cell r="Q4" t="str">
            <v>Первичное раскрытие информации</v>
          </cell>
          <cell r="S4" t="str">
            <v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v>
          </cell>
        </row>
        <row r="5">
          <cell r="C5">
            <v>2016</v>
          </cell>
          <cell r="F5" t="str">
            <v>IV квартал</v>
          </cell>
          <cell r="N5" t="str">
            <v>горячего водоснабжения</v>
          </cell>
          <cell r="S5" t="str">
            <v>тариф на тепловую энергию (мощность), отпускаемую от источника (источников) тепловой энергии</v>
          </cell>
        </row>
        <row r="6">
          <cell r="C6">
            <v>2017</v>
          </cell>
          <cell r="S6" t="str">
            <v>тариф на тепловую энергию (мощность), поставляемую теплоснабжающим (теплосетевым) организациям с целью компенсации потерь тепловой энергии</v>
          </cell>
        </row>
        <row r="7">
          <cell r="S7" t="str">
            <v>тариф на теплоноситель, поставляемый теплоснабжающими организациями потребителям, другим теплоснабжающим организациям</v>
          </cell>
        </row>
        <row r="8">
          <cell r="S8" t="str">
            <v>тариф на услуги по передаче тепловой энергии, теплоносителя</v>
          </cell>
        </row>
        <row r="9">
          <cell r="S9" t="str">
            <v>тариф на горячую воду в открытых системах теплоснабжения (горячего водоснабжения)</v>
          </cell>
        </row>
        <row r="10">
          <cell r="S10" t="str">
            <v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v>
          </cell>
        </row>
        <row r="11">
          <cell r="R11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v>
          </cell>
          <cell r="S11" t="str">
            <v>плата за подключение к системе теплоснабжения</v>
          </cell>
        </row>
        <row r="12">
          <cell r="R12" t="str">
            <v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v>
          </cell>
        </row>
        <row r="13">
          <cell r="R13" t="str">
            <v>производство тепловой энергии (мощности) не в режиме комбинированной выработки электрической и тепловой энергии источниками тепловой энергии</v>
          </cell>
        </row>
        <row r="14">
          <cell r="R14" t="str">
            <v>производство теплоносителя</v>
          </cell>
        </row>
        <row r="15">
          <cell r="R15" t="str">
            <v>передача тепловой энергии и теплоносителя</v>
          </cell>
        </row>
        <row r="16">
          <cell r="R16" t="str">
            <v>сбыт тепловой энергии и теплоносителя</v>
          </cell>
        </row>
        <row r="17">
          <cell r="R17" t="str">
            <v>подключение к системе теплоснабжения</v>
          </cell>
        </row>
        <row r="18">
          <cell r="R18" t="str">
            <v>поддержание резервной тепловой мощности при отсутствии потребления тепловой энергии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List05"/>
      <sheetName val="Инструкция"/>
      <sheetName val="Лог обновления"/>
      <sheetName val="Титульный"/>
      <sheetName val="Территории"/>
      <sheetName val="Дифференциация"/>
      <sheetName val="Форма 1.0.1 | Форма 4.3.1"/>
      <sheetName val="Форма 4.3.1"/>
      <sheetName val="Форма 1.0.1 | Форма 4.3.2"/>
      <sheetName val="Форма 4.3.2"/>
      <sheetName val="Форма 1.0.1 | Форма 4.4"/>
      <sheetName val="Форма 4.4"/>
      <sheetName val="Форма 1.0.1 | Форма 4.5"/>
      <sheetName val="Форма 4.5"/>
      <sheetName val="Форма 1.0.1 | Форма 4.9"/>
      <sheetName val="Форма 4.9"/>
      <sheetName val="Форма 1.0.2"/>
      <sheetName val="Сведения об изменении"/>
      <sheetName val="Комментарии"/>
      <sheetName val="Проверка"/>
      <sheetName val="modReestr"/>
      <sheetName val="modList13"/>
      <sheetName val="modList07"/>
      <sheetName val="AllSheetsInThisWorkbook"/>
      <sheetName val="modCheckCyan"/>
      <sheetName val="modInfo"/>
      <sheetName val="TEHSHEET"/>
      <sheetName val="modfrmSelectData"/>
      <sheetName val="modList06"/>
      <sheetName val="modList01"/>
      <sheetName val="modList08"/>
      <sheetName val="et_union_hor"/>
      <sheetName val="et_union_vert"/>
      <sheetName val="modList00"/>
      <sheetName val="modList02"/>
      <sheetName val="modList03"/>
      <sheetName val="modList04"/>
      <sheetName val="modList09"/>
      <sheetName val="modHTTP"/>
      <sheetName val="modfrmRegion"/>
      <sheetName val="MR_LIST"/>
      <sheetName val="REESTR_VT"/>
      <sheetName val="REESTR_VED"/>
      <sheetName val="modfrmReestrObj"/>
      <sheetName val="DataOrg"/>
      <sheetName val="modfrmReestr"/>
      <sheetName val="modUpdTemplMain"/>
      <sheetName val="REESTR_ORG"/>
      <sheetName val="modClassifierValidate"/>
      <sheetName val="modHyp"/>
      <sheetName val="modfrmDateChoose"/>
      <sheetName val="modComm"/>
      <sheetName val="modThisWorkbook"/>
      <sheetName val="REESTR_MO"/>
      <sheetName val="REESTR_MO_FILTER"/>
      <sheetName val="modfrmReestrMR"/>
      <sheetName val="modServiceModule"/>
      <sheetName val="modfrmCheckUpdates"/>
      <sheetName val="REESTR_DS"/>
      <sheetName val="REESTR_CHS"/>
      <sheetName val="REESTR_LINK"/>
      <sheetName val="ПАО Фортум Челяб.об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9">
          <cell r="K59">
            <v>0.16656917775320751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">
          <cell r="O2" t="str">
            <v>кредиты банков</v>
          </cell>
        </row>
        <row r="3">
          <cell r="O3" t="str">
            <v>кредиты иностранных банков</v>
          </cell>
        </row>
        <row r="4">
          <cell r="O4" t="str">
            <v>заемные средства др. организаций</v>
          </cell>
        </row>
        <row r="5">
          <cell r="O5" t="str">
            <v>федеральный бюджет</v>
          </cell>
        </row>
        <row r="6">
          <cell r="O6" t="str">
            <v>бюджет субъекта Российской Федерации</v>
          </cell>
        </row>
        <row r="7">
          <cell r="O7" t="str">
            <v>бюджет муниципального образования</v>
          </cell>
        </row>
        <row r="8">
          <cell r="O8" t="str">
            <v>средства внебюджетных фондов</v>
          </cell>
        </row>
        <row r="9">
          <cell r="O9" t="str">
            <v>прибыль, направленная на инвестиции</v>
          </cell>
        </row>
        <row r="10">
          <cell r="O10" t="str">
            <v>амортизация</v>
          </cell>
        </row>
        <row r="11">
          <cell r="O11" t="str">
            <v>инвестиционная надбавка к тарифу</v>
          </cell>
        </row>
        <row r="12">
          <cell r="O12" t="str">
            <v>плата за подключение (технологическое присоединение)</v>
          </cell>
        </row>
        <row r="13">
          <cell r="O13" t="str">
            <v>прочие средства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ИП ТС"/>
      <sheetName val="Схема"/>
      <sheetName val="2-ИП ТС"/>
      <sheetName val="шаблон 2-ип тс"/>
      <sheetName val="3.расчет надежности полная "/>
      <sheetName val="2-ИП ТС (2)"/>
      <sheetName val="3-ИП ТС"/>
      <sheetName val="4-ИП ТС"/>
      <sheetName val="5-ИП ТС"/>
      <sheetName val="5-ИП ТС (2)"/>
      <sheetName val="6.1-ИП ТС"/>
      <sheetName val="Реестр 2022"/>
      <sheetName val="6.2-ИП ТС"/>
      <sheetName val="Приложение к ИП--&gt;&gt;"/>
      <sheetName val="1.Расчет доли"/>
      <sheetName val="2.Процент износа"/>
      <sheetName val="3.расчет надежности"/>
      <sheetName val="4.график"/>
      <sheetName val="5.показатели до- после"/>
      <sheetName val="6.покварт.разбивка (2)"/>
      <sheetName val="6.покварт.разбивка"/>
    </sheetNames>
    <sheetDataSet>
      <sheetData sheetId="0"/>
      <sheetData sheetId="1"/>
      <sheetData sheetId="2"/>
      <sheetData sheetId="3"/>
      <sheetData sheetId="4"/>
      <sheetData sheetId="5">
        <row r="26">
          <cell r="Z26">
            <v>6497.5311499075688</v>
          </cell>
        </row>
        <row r="27">
          <cell r="AB27">
            <v>3502.496565175868</v>
          </cell>
        </row>
        <row r="28">
          <cell r="X28">
            <v>212874.16978415026</v>
          </cell>
        </row>
        <row r="29">
          <cell r="X29">
            <v>38830.567972874633</v>
          </cell>
        </row>
        <row r="30">
          <cell r="Z30">
            <v>4442.5772526100427</v>
          </cell>
        </row>
        <row r="31">
          <cell r="X31">
            <v>77104.828901300731</v>
          </cell>
        </row>
        <row r="32">
          <cell r="X32">
            <v>28592.2069308643</v>
          </cell>
        </row>
        <row r="33">
          <cell r="X33">
            <v>2873.4085582855978</v>
          </cell>
        </row>
        <row r="34">
          <cell r="Z34">
            <v>8910.0099469251654</v>
          </cell>
        </row>
        <row r="35">
          <cell r="AB35">
            <v>8635.9666602853722</v>
          </cell>
        </row>
        <row r="36">
          <cell r="AD36">
            <v>9061.2354988086499</v>
          </cell>
        </row>
      </sheetData>
      <sheetData sheetId="6"/>
      <sheetData sheetId="7">
        <row r="12">
          <cell r="Q12">
            <v>169.4</v>
          </cell>
          <cell r="R12">
            <v>169.4</v>
          </cell>
          <cell r="S12">
            <v>169.4</v>
          </cell>
          <cell r="T12">
            <v>169.4</v>
          </cell>
          <cell r="U12">
            <v>169.4</v>
          </cell>
        </row>
        <row r="13">
          <cell r="J13">
            <v>2.760143527463428E-3</v>
          </cell>
          <cell r="K13">
            <v>2.760143527463428E-3</v>
          </cell>
          <cell r="L13">
            <v>2.760143527463428E-3</v>
          </cell>
          <cell r="M13">
            <v>2.760143527463428E-3</v>
          </cell>
          <cell r="N13">
            <v>2.760143527463428E-3</v>
          </cell>
          <cell r="Q13">
            <v>163</v>
          </cell>
          <cell r="R13">
            <v>163</v>
          </cell>
          <cell r="S13">
            <v>163</v>
          </cell>
          <cell r="T13">
            <v>163</v>
          </cell>
          <cell r="U13">
            <v>163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П ТС кор New"/>
      <sheetName val="3-ИП ТС"/>
      <sheetName val="4-ИП ТС"/>
      <sheetName val="5-ИП ТС финал"/>
      <sheetName val="7.поквартальная разбивка"/>
    </sheetNames>
    <sheetDataSet>
      <sheetData sheetId="0">
        <row r="26">
          <cell r="U26">
            <v>2904076.5568569633</v>
          </cell>
          <cell r="AB26">
            <v>490953.36911999999</v>
          </cell>
        </row>
        <row r="27">
          <cell r="W27">
            <v>6496.022485919093</v>
          </cell>
        </row>
        <row r="28">
          <cell r="X28">
            <v>3501.6850587803524</v>
          </cell>
        </row>
        <row r="29">
          <cell r="W29">
            <v>55363.924158411843</v>
          </cell>
          <cell r="X29">
            <v>57617.284322961772</v>
          </cell>
          <cell r="Y29">
            <v>60013.791276553835</v>
          </cell>
          <cell r="Z29">
            <v>62667.644251647456</v>
          </cell>
        </row>
        <row r="30">
          <cell r="W30">
            <v>40403.381303331087</v>
          </cell>
        </row>
        <row r="31">
          <cell r="W31">
            <v>4442.5772526100427</v>
          </cell>
        </row>
        <row r="32">
          <cell r="U32">
            <v>41973.334861223426</v>
          </cell>
          <cell r="V32">
            <v>47204.889753390453</v>
          </cell>
        </row>
        <row r="33">
          <cell r="U33">
            <v>7122.7104766830153</v>
          </cell>
          <cell r="V33">
            <v>7366.8851093995218</v>
          </cell>
        </row>
        <row r="34">
          <cell r="V34">
            <v>38543.451727907966</v>
          </cell>
          <cell r="W34">
            <v>40100.061907451185</v>
          </cell>
        </row>
        <row r="35">
          <cell r="W35">
            <v>29740.012307482782</v>
          </cell>
        </row>
        <row r="36">
          <cell r="V36">
            <v>2872.7405208508799</v>
          </cell>
        </row>
        <row r="37">
          <cell r="W37">
            <v>8907.941128656521</v>
          </cell>
          <cell r="X37">
            <v>8633.965761199288</v>
          </cell>
          <cell r="Y37">
            <v>9059.1445952570321</v>
          </cell>
        </row>
      </sheetData>
      <sheetData sheetId="1"/>
      <sheetData sheetId="2">
        <row r="12">
          <cell r="Q12">
            <v>161</v>
          </cell>
          <cell r="R12">
            <v>161</v>
          </cell>
          <cell r="S12">
            <v>161</v>
          </cell>
          <cell r="T12">
            <v>161</v>
          </cell>
          <cell r="U12">
            <v>161</v>
          </cell>
        </row>
        <row r="14">
          <cell r="Q14">
            <v>163.6</v>
          </cell>
          <cell r="R14">
            <v>163.6</v>
          </cell>
          <cell r="S14">
            <v>163.6</v>
          </cell>
          <cell r="T14">
            <v>163.6</v>
          </cell>
          <cell r="U14">
            <v>163.6</v>
          </cell>
        </row>
        <row r="15">
          <cell r="J15">
            <v>2.760143527463428E-3</v>
          </cell>
          <cell r="K15">
            <v>2.760143527463428E-3</v>
          </cell>
          <cell r="L15">
            <v>2.760143527463428E-3</v>
          </cell>
          <cell r="M15">
            <v>2.760143527463428E-3</v>
          </cell>
          <cell r="N15">
            <v>2.760143527463428E-3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ИП ТС"/>
      <sheetName val="Схема"/>
      <sheetName val="2-ИП ТС"/>
      <sheetName val="шаблон 2-ип тс"/>
      <sheetName val="3.расчет надежности полная "/>
      <sheetName val="Лист1"/>
      <sheetName val="2-ИП ТС кор New"/>
      <sheetName val="2-ИП ТС-утвержденная"/>
      <sheetName val="2-ИП ТС кор NEW прилож"/>
      <sheetName val="ЧТЭЦ-1 расчет"/>
      <sheetName val="3-ИП ТС"/>
      <sheetName val="4-ИП ТС"/>
      <sheetName val="СТС 2023-2024"/>
      <sheetName val="Реестр 2022"/>
      <sheetName val="5-ИП ТС финал"/>
      <sheetName val="5-ИП ТС прилож"/>
      <sheetName val="6.1-ИП ТС"/>
      <sheetName val="6.2-ИП ТС"/>
      <sheetName val="Приложение к ИП--&gt;&gt;"/>
      <sheetName val="1.Расчет доли"/>
      <sheetName val="2.Расчет доли кор ЧТЭЦ-1"/>
      <sheetName val="1.Расчет доли на ТЭ"/>
      <sheetName val="3.Процент износа"/>
      <sheetName val="4.расчет надежности"/>
      <sheetName val="для графика 06_2024"/>
      <sheetName val="5.график (2)"/>
      <sheetName val="6.проект изменений"/>
      <sheetName val="7. Изм. к ИП"/>
      <sheetName val="8.поквартальная разбивка"/>
      <sheetName val="10. Факт по ЧТЭЦ-1 свод"/>
      <sheetName val="Реестр корр"/>
      <sheetName val="10.Факт 2020"/>
      <sheetName val="10.Факт 2021"/>
      <sheetName val="10.Факт 2022"/>
      <sheetName val="10.Факт 2023"/>
      <sheetName val="6.покварт.разби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6">
          <cell r="R26">
            <v>4682241.639144063</v>
          </cell>
          <cell r="U26">
            <v>2844532.8859638721</v>
          </cell>
          <cell r="V26">
            <v>513941.65441389102</v>
          </cell>
          <cell r="W26">
            <v>1323767.0987662997</v>
          </cell>
        </row>
        <row r="27">
          <cell r="W27">
            <v>6703.6129139685381</v>
          </cell>
        </row>
        <row r="28">
          <cell r="X28">
            <v>3411.2608394987474</v>
          </cell>
        </row>
        <row r="29">
          <cell r="W29">
            <v>57133.163833836945</v>
          </cell>
          <cell r="X29">
            <v>56129.42980018961</v>
          </cell>
          <cell r="Y29">
            <v>58574.651587025612</v>
          </cell>
          <cell r="Z29">
            <v>61191.090922779491</v>
          </cell>
        </row>
        <row r="30">
          <cell r="W30">
            <v>41694.533733542652</v>
          </cell>
        </row>
        <row r="31">
          <cell r="W31">
            <v>4724.1369111172571</v>
          </cell>
        </row>
        <row r="32">
          <cell r="U32">
            <v>41973.334861223426</v>
          </cell>
          <cell r="V32">
            <v>35318.331943618912</v>
          </cell>
        </row>
        <row r="33">
          <cell r="U33">
            <v>7122.7104766830153</v>
          </cell>
          <cell r="V33">
            <v>6694.0763312187555</v>
          </cell>
        </row>
        <row r="34">
          <cell r="V34">
            <v>28837.911273404294</v>
          </cell>
          <cell r="W34">
            <v>41381.521298058455</v>
          </cell>
        </row>
        <row r="35">
          <cell r="W35">
            <v>30690.400317759595</v>
          </cell>
        </row>
        <row r="36">
          <cell r="V36">
            <v>2149.362149416073</v>
          </cell>
        </row>
        <row r="37">
          <cell r="W37">
            <v>9192.6081408082537</v>
          </cell>
          <cell r="X37">
            <v>8411.0103554003199</v>
          </cell>
          <cell r="Y37">
            <v>8841.9049531199271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12">
          <cell r="B12" t="str">
            <v>Челябинская ТЭЦ-1</v>
          </cell>
          <cell r="Q12">
            <v>161</v>
          </cell>
          <cell r="R12">
            <v>161</v>
          </cell>
          <cell r="S12">
            <v>161</v>
          </cell>
          <cell r="T12">
            <v>161</v>
          </cell>
          <cell r="U12">
            <v>161</v>
          </cell>
        </row>
        <row r="13">
          <cell r="Q13">
            <v>170.6</v>
          </cell>
          <cell r="R13">
            <v>170.6</v>
          </cell>
          <cell r="S13">
            <v>170.6</v>
          </cell>
          <cell r="T13">
            <v>170.6</v>
          </cell>
          <cell r="U13">
            <v>170.6</v>
          </cell>
        </row>
        <row r="14">
          <cell r="Q14">
            <v>163.6</v>
          </cell>
          <cell r="R14">
            <v>163.6</v>
          </cell>
          <cell r="S14">
            <v>163.6</v>
          </cell>
          <cell r="T14">
            <v>163.6</v>
          </cell>
          <cell r="U14">
            <v>163.6</v>
          </cell>
        </row>
        <row r="15">
          <cell r="J15">
            <v>2.760143527463428E-3</v>
          </cell>
          <cell r="K15">
            <v>2.760143527463428E-3</v>
          </cell>
          <cell r="L15">
            <v>2.760143527463428E-3</v>
          </cell>
          <cell r="M15">
            <v>2.760143527463428E-3</v>
          </cell>
          <cell r="N15">
            <v>2.760143527463428E-3</v>
          </cell>
          <cell r="Q15">
            <v>163</v>
          </cell>
          <cell r="R15">
            <v>163</v>
          </cell>
          <cell r="S15">
            <v>163</v>
          </cell>
          <cell r="T15">
            <v>163</v>
          </cell>
          <cell r="U15">
            <v>163</v>
          </cell>
        </row>
      </sheetData>
      <sheetData sheetId="12" refreshError="1"/>
      <sheetData sheetId="13" refreshError="1"/>
      <sheetData sheetId="14">
        <row r="13">
          <cell r="E13">
            <v>586941.33611154906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С актуализ.в 2024 "/>
      <sheetName val="Схема"/>
      <sheetName val="2-ИП ТС"/>
      <sheetName val="шаблон 2-ип тс"/>
      <sheetName val="3.расчет надежности полная "/>
      <sheetName val="Лист1"/>
      <sheetName val="2-ИП ТС-утвержденная"/>
      <sheetName val="ЧТЭЦ-1 расчет"/>
      <sheetName val="1-ИП ТС"/>
      <sheetName val="СТС 2023-2024"/>
      <sheetName val="Реестр 2022"/>
      <sheetName val="2-ИП ТС кор New"/>
      <sheetName val="2-ИП ТС кор NEW прилож"/>
      <sheetName val="3-ИП ТС"/>
      <sheetName val="4-ИП ТС"/>
      <sheetName val="5-ИП ТС финал"/>
      <sheetName val="5-ИП ТС прилож"/>
      <sheetName val="6.1-ИП ТС"/>
      <sheetName val="6.2-ИП ТС"/>
      <sheetName val="Приложение к ИП--&gt;&gt;"/>
      <sheetName val="1.Расчет доли"/>
      <sheetName val="2.Расчет доли кор ЧТЭЦ-1"/>
      <sheetName val="1.Расчет доли на ТЭ-старый"/>
      <sheetName val="Расчет доли new"/>
      <sheetName val="3.Процент износа"/>
      <sheetName val="для графика 06_2024"/>
      <sheetName val="4.расчет надежности"/>
      <sheetName val="5.график"/>
      <sheetName val="6.проект изменений"/>
      <sheetName val="7. Изм. к ИП"/>
      <sheetName val="8.поквартальная разбивка"/>
      <sheetName val="10. Факт по ЧТЭЦ-1 свод"/>
      <sheetName val="10.Факт 2020"/>
      <sheetName val="10.Факт 2021"/>
      <sheetName val="10.Факт 2022"/>
      <sheetName val="10.Факт 2023"/>
      <sheetName val="6.покварт.разби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6">
          <cell r="V26">
            <v>513941.65441389102</v>
          </cell>
          <cell r="W26">
            <v>1323767.0987662997</v>
          </cell>
        </row>
        <row r="27">
          <cell r="V27">
            <v>1858.3783021837753</v>
          </cell>
          <cell r="W27">
            <v>14937.979708217123</v>
          </cell>
          <cell r="X27">
            <v>15616.348811586005</v>
          </cell>
          <cell r="Y27">
            <v>16369.094836176688</v>
          </cell>
        </row>
        <row r="28">
          <cell r="W28">
            <v>3093.927180002303</v>
          </cell>
          <cell r="X28">
            <v>4845.5256375273129</v>
          </cell>
        </row>
        <row r="29">
          <cell r="X29">
            <v>24546.67171863675</v>
          </cell>
          <cell r="Y29">
            <v>60038.71511872144</v>
          </cell>
        </row>
        <row r="30">
          <cell r="X30">
            <v>6068.3053922199033</v>
          </cell>
          <cell r="Y30">
            <v>25444.237639168558</v>
          </cell>
        </row>
        <row r="31">
          <cell r="Y31">
            <v>3360.4060860067666</v>
          </cell>
        </row>
        <row r="32">
          <cell r="Z32">
            <v>9822.1493778208078</v>
          </cell>
          <cell r="AA32">
            <v>19747.560522681651</v>
          </cell>
        </row>
        <row r="33">
          <cell r="W33">
            <v>660.74945079229849</v>
          </cell>
        </row>
        <row r="42">
          <cell r="W42">
            <v>2862.3312753664572</v>
          </cell>
          <cell r="X42">
            <v>19580.798458502009</v>
          </cell>
          <cell r="Y42">
            <v>20785.485073979566</v>
          </cell>
          <cell r="Z42">
            <v>21760.230120486041</v>
          </cell>
        </row>
      </sheetData>
      <sheetData sheetId="12"/>
      <sheetData sheetId="13"/>
      <sheetData sheetId="14">
        <row r="12">
          <cell r="Q12">
            <v>161</v>
          </cell>
          <cell r="R12">
            <v>161</v>
          </cell>
          <cell r="S12">
            <v>161</v>
          </cell>
          <cell r="T12">
            <v>161</v>
          </cell>
          <cell r="U12">
            <v>161</v>
          </cell>
        </row>
        <row r="13">
          <cell r="Q13">
            <v>170.6</v>
          </cell>
          <cell r="R13">
            <v>170.6</v>
          </cell>
          <cell r="S13">
            <v>170.6</v>
          </cell>
          <cell r="T13">
            <v>170.6</v>
          </cell>
          <cell r="U13">
            <v>170.6</v>
          </cell>
        </row>
        <row r="14">
          <cell r="Q14">
            <v>163.6</v>
          </cell>
          <cell r="R14">
            <v>163.6</v>
          </cell>
          <cell r="S14">
            <v>163.6</v>
          </cell>
          <cell r="T14">
            <v>163.6</v>
          </cell>
          <cell r="U14">
            <v>163.6</v>
          </cell>
        </row>
        <row r="15">
          <cell r="J15">
            <v>2.760143527463428E-3</v>
          </cell>
          <cell r="K15">
            <v>2.760143527463428E-3</v>
          </cell>
          <cell r="L15">
            <v>2.760143527463428E-3</v>
          </cell>
          <cell r="M15">
            <v>2.760143527463428E-3</v>
          </cell>
          <cell r="N15">
            <v>2.760143527463428E-3</v>
          </cell>
          <cell r="Q15">
            <v>163</v>
          </cell>
          <cell r="R15">
            <v>163</v>
          </cell>
          <cell r="S15">
            <v>163</v>
          </cell>
          <cell r="T15">
            <v>163</v>
          </cell>
          <cell r="U15">
            <v>163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P3"/>
    </sheetView>
  </sheetViews>
  <sheetFormatPr defaultRowHeight="15.75" x14ac:dyDescent="0.25"/>
  <cols>
    <col min="1" max="1" width="11.28515625" style="4" customWidth="1"/>
    <col min="2" max="2" width="44.28515625" style="4" customWidth="1"/>
    <col min="3" max="3" width="18.28515625" style="4" customWidth="1"/>
    <col min="4" max="15" width="23.28515625" style="4" customWidth="1"/>
    <col min="16" max="16" width="43.85546875" style="4" customWidth="1"/>
    <col min="17" max="16384" width="9.140625" style="4"/>
  </cols>
  <sheetData>
    <row r="1" spans="1:24" x14ac:dyDescent="0.25">
      <c r="A1" s="29"/>
      <c r="B1" s="29"/>
      <c r="C1" s="29"/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0</v>
      </c>
      <c r="Q1" s="3"/>
      <c r="R1" s="3"/>
      <c r="S1" s="3"/>
      <c r="T1" s="3"/>
      <c r="U1" s="3"/>
      <c r="V1" s="3"/>
      <c r="W1" s="3"/>
      <c r="X1" s="3"/>
    </row>
    <row r="2" spans="1:24" ht="78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"/>
      <c r="R2" s="3"/>
      <c r="S2" s="3"/>
      <c r="T2" s="3"/>
      <c r="U2" s="3"/>
      <c r="V2" s="3"/>
      <c r="W2" s="3"/>
      <c r="X2" s="3"/>
    </row>
    <row r="3" spans="1:24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"/>
      <c r="R3" s="3"/>
      <c r="S3" s="3"/>
      <c r="T3" s="3"/>
      <c r="U3" s="3"/>
      <c r="V3" s="3"/>
      <c r="W3" s="3"/>
      <c r="X3" s="3"/>
    </row>
    <row r="4" spans="1:24" ht="18.75" x14ac:dyDescent="0.25">
      <c r="A4" s="30" t="s">
        <v>90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"/>
      <c r="R4" s="3"/>
      <c r="S4" s="3"/>
      <c r="T4" s="3"/>
      <c r="U4" s="3"/>
      <c r="V4" s="3"/>
      <c r="W4" s="3"/>
      <c r="X4" s="3"/>
    </row>
    <row r="5" spans="1:24" ht="31.5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  <c r="N5" s="6" t="s">
        <v>7</v>
      </c>
      <c r="O5" s="6" t="s">
        <v>7</v>
      </c>
      <c r="P5" s="5" t="s">
        <v>8</v>
      </c>
      <c r="Q5" s="7"/>
      <c r="R5" s="3"/>
      <c r="S5" s="3"/>
      <c r="T5" s="3"/>
      <c r="U5" s="3"/>
      <c r="V5" s="3"/>
      <c r="W5" s="3"/>
      <c r="X5" s="3"/>
    </row>
    <row r="6" spans="1:24" x14ac:dyDescent="0.25">
      <c r="A6" s="25" t="s">
        <v>9</v>
      </c>
      <c r="B6" s="25" t="s">
        <v>10</v>
      </c>
      <c r="C6" s="25" t="s">
        <v>11</v>
      </c>
      <c r="D6" s="25" t="s">
        <v>12</v>
      </c>
      <c r="E6" s="25" t="s">
        <v>13</v>
      </c>
      <c r="F6" s="25" t="s">
        <v>14</v>
      </c>
      <c r="G6" s="25" t="s">
        <v>15</v>
      </c>
      <c r="H6" s="25" t="s">
        <v>16</v>
      </c>
      <c r="I6" s="25" t="s">
        <v>17</v>
      </c>
      <c r="J6" s="25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5" t="s">
        <v>39</v>
      </c>
      <c r="Q6" s="7"/>
      <c r="R6" s="3"/>
      <c r="S6" s="3"/>
      <c r="T6" s="3"/>
      <c r="U6" s="3"/>
      <c r="V6" s="3"/>
      <c r="W6" s="3"/>
      <c r="X6" s="3"/>
    </row>
    <row r="7" spans="1:24" ht="220.5" x14ac:dyDescent="0.25">
      <c r="A7" s="8">
        <v>1</v>
      </c>
      <c r="B7" s="9" t="s">
        <v>24</v>
      </c>
      <c r="C7" s="5" t="s">
        <v>25</v>
      </c>
      <c r="D7" s="10" t="s">
        <v>91</v>
      </c>
      <c r="E7" s="10" t="s">
        <v>96</v>
      </c>
      <c r="F7" s="10" t="s">
        <v>97</v>
      </c>
      <c r="G7" s="10" t="s">
        <v>92</v>
      </c>
      <c r="H7" s="10" t="s">
        <v>93</v>
      </c>
      <c r="I7" s="10" t="s">
        <v>26</v>
      </c>
      <c r="J7" s="10" t="s">
        <v>94</v>
      </c>
      <c r="K7" s="10" t="s">
        <v>95</v>
      </c>
      <c r="L7" s="10" t="s">
        <v>98</v>
      </c>
      <c r="M7" s="10" t="s">
        <v>99</v>
      </c>
      <c r="N7" s="10" t="s">
        <v>100</v>
      </c>
      <c r="O7" s="10" t="s">
        <v>101</v>
      </c>
      <c r="P7" s="9" t="s">
        <v>27</v>
      </c>
      <c r="Q7" s="11"/>
      <c r="R7" s="3"/>
      <c r="S7" s="3"/>
      <c r="T7" s="3"/>
      <c r="U7" s="3"/>
      <c r="V7" s="3"/>
      <c r="W7" s="3"/>
      <c r="X7" s="3"/>
    </row>
    <row r="8" spans="1:24" ht="47.25" x14ac:dyDescent="0.25">
      <c r="A8" s="8">
        <v>2</v>
      </c>
      <c r="B8" s="9" t="s">
        <v>28</v>
      </c>
      <c r="C8" s="5" t="s">
        <v>25</v>
      </c>
      <c r="D8" s="12" t="s">
        <v>104</v>
      </c>
      <c r="E8" s="5" t="s">
        <v>25</v>
      </c>
      <c r="F8" s="5" t="s">
        <v>25</v>
      </c>
      <c r="G8" s="5" t="s">
        <v>25</v>
      </c>
      <c r="H8" s="5" t="s">
        <v>25</v>
      </c>
      <c r="I8" s="5" t="s">
        <v>25</v>
      </c>
      <c r="J8" s="5" t="s">
        <v>25</v>
      </c>
      <c r="K8" s="5" t="s">
        <v>25</v>
      </c>
      <c r="L8" s="5" t="s">
        <v>25</v>
      </c>
      <c r="M8" s="5" t="s">
        <v>25</v>
      </c>
      <c r="N8" s="5" t="s">
        <v>25</v>
      </c>
      <c r="O8" s="5" t="s">
        <v>25</v>
      </c>
      <c r="P8" s="9" t="s">
        <v>29</v>
      </c>
      <c r="Q8" s="11"/>
      <c r="R8" s="3"/>
      <c r="S8" s="3"/>
      <c r="T8" s="3"/>
      <c r="U8" s="3"/>
      <c r="V8" s="3"/>
      <c r="W8" s="3"/>
      <c r="X8" s="3"/>
    </row>
    <row r="9" spans="1:24" ht="47.25" x14ac:dyDescent="0.25">
      <c r="A9" s="8" t="s">
        <v>30</v>
      </c>
      <c r="B9" s="9" t="s">
        <v>31</v>
      </c>
      <c r="C9" s="5" t="s">
        <v>25</v>
      </c>
      <c r="D9" s="5" t="s">
        <v>25</v>
      </c>
      <c r="E9" s="5" t="s">
        <v>25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9" t="s">
        <v>32</v>
      </c>
      <c r="Q9" s="11"/>
      <c r="R9" s="3"/>
      <c r="S9" s="3"/>
      <c r="T9" s="3"/>
      <c r="U9" s="3"/>
      <c r="V9" s="3"/>
      <c r="W9" s="3"/>
      <c r="X9" s="3"/>
    </row>
    <row r="10" spans="1:24" ht="47.25" x14ac:dyDescent="0.25">
      <c r="A10" s="8" t="s">
        <v>11</v>
      </c>
      <c r="B10" s="9" t="s">
        <v>33</v>
      </c>
      <c r="C10" s="5" t="s">
        <v>25</v>
      </c>
      <c r="D10" s="13" t="s">
        <v>34</v>
      </c>
      <c r="E10" s="5" t="s">
        <v>25</v>
      </c>
      <c r="F10" s="5" t="s">
        <v>25</v>
      </c>
      <c r="G10" s="5" t="s">
        <v>25</v>
      </c>
      <c r="H10" s="5" t="s">
        <v>25</v>
      </c>
      <c r="I10" s="5" t="s">
        <v>25</v>
      </c>
      <c r="J10" s="5" t="s">
        <v>25</v>
      </c>
      <c r="K10" s="5" t="s">
        <v>25</v>
      </c>
      <c r="L10" s="5" t="s">
        <v>25</v>
      </c>
      <c r="M10" s="5" t="s">
        <v>25</v>
      </c>
      <c r="N10" s="5" t="s">
        <v>25</v>
      </c>
      <c r="O10" s="5" t="s">
        <v>25</v>
      </c>
      <c r="P10" s="9" t="s">
        <v>35</v>
      </c>
      <c r="Q10" s="11"/>
      <c r="R10" s="3"/>
      <c r="S10" s="3"/>
      <c r="T10" s="3"/>
      <c r="U10" s="3"/>
      <c r="V10" s="3"/>
      <c r="W10" s="3"/>
      <c r="X10" s="3"/>
    </row>
    <row r="11" spans="1:24" ht="110.25" x14ac:dyDescent="0.25">
      <c r="A11" s="8" t="s">
        <v>12</v>
      </c>
      <c r="B11" s="9" t="s">
        <v>36</v>
      </c>
      <c r="C11" s="5" t="s">
        <v>25</v>
      </c>
      <c r="D11" s="10" t="s">
        <v>37</v>
      </c>
      <c r="E11" s="5" t="s">
        <v>25</v>
      </c>
      <c r="F11" s="5" t="s">
        <v>25</v>
      </c>
      <c r="G11" s="5" t="s">
        <v>25</v>
      </c>
      <c r="H11" s="5" t="s">
        <v>25</v>
      </c>
      <c r="I11" s="5" t="s">
        <v>25</v>
      </c>
      <c r="J11" s="5" t="s">
        <v>25</v>
      </c>
      <c r="K11" s="5" t="s">
        <v>25</v>
      </c>
      <c r="L11" s="5" t="s">
        <v>25</v>
      </c>
      <c r="M11" s="5" t="s">
        <v>25</v>
      </c>
      <c r="N11" s="5" t="s">
        <v>25</v>
      </c>
      <c r="O11" s="5" t="s">
        <v>25</v>
      </c>
      <c r="P11" s="9" t="s">
        <v>38</v>
      </c>
      <c r="Q11" s="11"/>
      <c r="R11" s="3"/>
      <c r="S11" s="3"/>
      <c r="T11" s="3"/>
      <c r="U11" s="3"/>
      <c r="V11" s="3"/>
      <c r="W11" s="3"/>
      <c r="X11" s="3"/>
    </row>
    <row r="12" spans="1:24" ht="47.25" x14ac:dyDescent="0.25">
      <c r="A12" s="8" t="s">
        <v>39</v>
      </c>
      <c r="B12" s="9" t="s">
        <v>40</v>
      </c>
      <c r="C12" s="5" t="s">
        <v>25</v>
      </c>
      <c r="D12" s="10" t="s">
        <v>41</v>
      </c>
      <c r="E12" s="5" t="s">
        <v>25</v>
      </c>
      <c r="F12" s="5" t="s">
        <v>25</v>
      </c>
      <c r="G12" s="5" t="s">
        <v>25</v>
      </c>
      <c r="H12" s="5" t="s">
        <v>25</v>
      </c>
      <c r="I12" s="5" t="s">
        <v>25</v>
      </c>
      <c r="J12" s="5" t="s">
        <v>25</v>
      </c>
      <c r="K12" s="5" t="s">
        <v>25</v>
      </c>
      <c r="L12" s="5" t="s">
        <v>25</v>
      </c>
      <c r="M12" s="5" t="s">
        <v>25</v>
      </c>
      <c r="N12" s="5" t="s">
        <v>25</v>
      </c>
      <c r="O12" s="5" t="s">
        <v>25</v>
      </c>
      <c r="P12" s="9" t="s">
        <v>42</v>
      </c>
      <c r="Q12" s="11"/>
      <c r="R12" s="3"/>
      <c r="S12" s="3"/>
      <c r="T12" s="3"/>
      <c r="U12" s="3"/>
      <c r="V12" s="3"/>
      <c r="W12" s="3"/>
      <c r="X12" s="3"/>
    </row>
    <row r="13" spans="1:24" ht="47.25" x14ac:dyDescent="0.25">
      <c r="A13" s="8" t="s">
        <v>43</v>
      </c>
      <c r="B13" s="9" t="s">
        <v>44</v>
      </c>
      <c r="C13" s="5" t="s">
        <v>25</v>
      </c>
      <c r="D13" s="12" t="s">
        <v>102</v>
      </c>
      <c r="E13" s="14">
        <v>45658</v>
      </c>
      <c r="F13" s="14">
        <v>46023</v>
      </c>
      <c r="G13" s="14">
        <v>45292</v>
      </c>
      <c r="H13" s="14">
        <v>45292</v>
      </c>
      <c r="I13" s="14">
        <v>45658</v>
      </c>
      <c r="J13" s="14">
        <v>45292</v>
      </c>
      <c r="K13" s="14">
        <v>45292</v>
      </c>
      <c r="L13" s="14">
        <v>45292</v>
      </c>
      <c r="M13" s="14">
        <v>45658</v>
      </c>
      <c r="N13" s="14">
        <v>46023</v>
      </c>
      <c r="O13" s="14">
        <v>46388</v>
      </c>
      <c r="P13" s="9" t="s">
        <v>45</v>
      </c>
      <c r="Q13" s="11"/>
      <c r="R13" s="3"/>
      <c r="S13" s="3"/>
      <c r="T13" s="3"/>
      <c r="U13" s="3"/>
      <c r="V13" s="3"/>
      <c r="W13" s="3"/>
      <c r="X13" s="3"/>
    </row>
    <row r="14" spans="1:24" ht="63" x14ac:dyDescent="0.25">
      <c r="A14" s="8" t="s">
        <v>46</v>
      </c>
      <c r="B14" s="9" t="s">
        <v>47</v>
      </c>
      <c r="C14" s="5" t="s">
        <v>25</v>
      </c>
      <c r="D14" s="12" t="s">
        <v>103</v>
      </c>
      <c r="E14" s="14">
        <v>46022</v>
      </c>
      <c r="F14" s="14">
        <v>46387</v>
      </c>
      <c r="G14" s="14">
        <v>45657</v>
      </c>
      <c r="H14" s="14">
        <v>45657</v>
      </c>
      <c r="I14" s="14">
        <v>46022</v>
      </c>
      <c r="J14" s="14">
        <v>45657</v>
      </c>
      <c r="K14" s="14">
        <v>45657</v>
      </c>
      <c r="L14" s="14">
        <v>45657</v>
      </c>
      <c r="M14" s="14">
        <v>46022</v>
      </c>
      <c r="N14" s="14">
        <v>46387</v>
      </c>
      <c r="O14" s="14">
        <v>46752</v>
      </c>
      <c r="P14" s="9" t="s">
        <v>48</v>
      </c>
      <c r="Q14" s="11"/>
      <c r="R14" s="3"/>
      <c r="S14" s="3"/>
      <c r="T14" s="3"/>
      <c r="U14" s="3"/>
      <c r="V14" s="3"/>
      <c r="W14" s="3"/>
      <c r="X14" s="3"/>
    </row>
    <row r="15" spans="1:24" ht="157.5" x14ac:dyDescent="0.25">
      <c r="A15" s="8" t="s">
        <v>49</v>
      </c>
      <c r="B15" s="9" t="s">
        <v>50</v>
      </c>
      <c r="C15" s="5" t="s">
        <v>51</v>
      </c>
      <c r="D15" s="15">
        <f>D16+D19+D22+D25</f>
        <v>401324.99922118825</v>
      </c>
      <c r="E15" s="15">
        <f>E16+E19+E22+E25</f>
        <v>6497.5311499075688</v>
      </c>
      <c r="F15" s="15">
        <f>F16+F19+F22+F25</f>
        <v>3502.496565175868</v>
      </c>
      <c r="G15" s="15">
        <f t="shared" ref="G15:O15" si="0">G16+G19+G22+G25</f>
        <v>212874.16978415026</v>
      </c>
      <c r="H15" s="15">
        <f t="shared" si="0"/>
        <v>38830.567972874633</v>
      </c>
      <c r="I15" s="15">
        <f t="shared" si="0"/>
        <v>4442.5772526100427</v>
      </c>
      <c r="J15" s="15">
        <f t="shared" si="0"/>
        <v>77104.828901300731</v>
      </c>
      <c r="K15" s="15">
        <f t="shared" si="0"/>
        <v>28592.2069308643</v>
      </c>
      <c r="L15" s="15">
        <f t="shared" si="0"/>
        <v>2873.4085582855978</v>
      </c>
      <c r="M15" s="15">
        <f t="shared" si="0"/>
        <v>8910.0099469251654</v>
      </c>
      <c r="N15" s="15">
        <f t="shared" si="0"/>
        <v>8635.9666602853722</v>
      </c>
      <c r="O15" s="15">
        <f t="shared" si="0"/>
        <v>9061.2354988086499</v>
      </c>
      <c r="P15" s="9" t="s">
        <v>52</v>
      </c>
      <c r="Q15" s="11"/>
      <c r="R15" s="3"/>
      <c r="S15" s="3"/>
      <c r="T15" s="3"/>
      <c r="U15" s="3"/>
      <c r="V15" s="3"/>
      <c r="W15" s="3"/>
      <c r="X15" s="3"/>
    </row>
    <row r="16" spans="1:24" ht="34.5" customHeight="1" x14ac:dyDescent="0.25">
      <c r="A16" s="8" t="s">
        <v>53</v>
      </c>
      <c r="B16" s="16">
        <v>2024</v>
      </c>
      <c r="C16" s="5" t="s">
        <v>51</v>
      </c>
      <c r="D16" s="15">
        <f>D17+D18</f>
        <v>360275.18214747554</v>
      </c>
      <c r="E16" s="15">
        <f>E17+E18</f>
        <v>0</v>
      </c>
      <c r="F16" s="15">
        <f>F17+F18</f>
        <v>0</v>
      </c>
      <c r="G16" s="15">
        <f t="shared" ref="G16:O16" si="1">G17+G18</f>
        <v>212874.16978415026</v>
      </c>
      <c r="H16" s="15">
        <f t="shared" si="1"/>
        <v>38830.567972874633</v>
      </c>
      <c r="I16" s="15">
        <f t="shared" si="1"/>
        <v>0</v>
      </c>
      <c r="J16" s="15">
        <f t="shared" si="1"/>
        <v>77104.828901300731</v>
      </c>
      <c r="K16" s="15">
        <f t="shared" si="1"/>
        <v>28592.2069308643</v>
      </c>
      <c r="L16" s="15">
        <f t="shared" si="1"/>
        <v>2873.4085582855978</v>
      </c>
      <c r="M16" s="15">
        <f t="shared" si="1"/>
        <v>0</v>
      </c>
      <c r="N16" s="15">
        <f t="shared" si="1"/>
        <v>0</v>
      </c>
      <c r="O16" s="15">
        <f t="shared" si="1"/>
        <v>0</v>
      </c>
      <c r="P16" s="31" t="s">
        <v>129</v>
      </c>
      <c r="Q16" s="11"/>
      <c r="R16" s="3"/>
      <c r="S16" s="3"/>
      <c r="T16" s="3"/>
      <c r="U16" s="3"/>
      <c r="V16" s="3"/>
      <c r="W16" s="3"/>
      <c r="X16" s="3"/>
    </row>
    <row r="17" spans="1:24" ht="34.5" customHeight="1" x14ac:dyDescent="0.25">
      <c r="A17" s="8" t="s">
        <v>54</v>
      </c>
      <c r="B17" s="17" t="s">
        <v>55</v>
      </c>
      <c r="C17" s="5" t="s">
        <v>51</v>
      </c>
      <c r="D17" s="18">
        <f>SUM(E17:O17)</f>
        <v>360275.18214747554</v>
      </c>
      <c r="E17" s="19"/>
      <c r="F17" s="19"/>
      <c r="G17" s="19">
        <f>'[3]2-ИП ТС (2)'!$X$28</f>
        <v>212874.16978415026</v>
      </c>
      <c r="H17" s="19">
        <f>'[3]2-ИП ТС (2)'!$X$29</f>
        <v>38830.567972874633</v>
      </c>
      <c r="I17" s="19"/>
      <c r="J17" s="19">
        <f>'[3]2-ИП ТС (2)'!$X$31</f>
        <v>77104.828901300731</v>
      </c>
      <c r="K17" s="19">
        <f>'[3]2-ИП ТС (2)'!$X$32</f>
        <v>28592.2069308643</v>
      </c>
      <c r="L17" s="19">
        <f>'[3]2-ИП ТС (2)'!$X$33</f>
        <v>2873.4085582855978</v>
      </c>
      <c r="M17" s="19"/>
      <c r="N17" s="19"/>
      <c r="O17" s="19"/>
      <c r="P17" s="31"/>
      <c r="Q17" s="11"/>
      <c r="R17" s="3"/>
      <c r="S17" s="3"/>
      <c r="T17" s="3"/>
      <c r="U17" s="3"/>
      <c r="V17" s="3"/>
      <c r="W17" s="3"/>
      <c r="X17" s="3"/>
    </row>
    <row r="18" spans="1:24" ht="31.5" hidden="1" x14ac:dyDescent="0.25">
      <c r="A18" s="8" t="s">
        <v>56</v>
      </c>
      <c r="B18" s="17" t="s">
        <v>57</v>
      </c>
      <c r="C18" s="5" t="s">
        <v>51</v>
      </c>
      <c r="D18" s="18">
        <f>SUM(E18:O18)</f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31"/>
      <c r="Q18" s="11"/>
      <c r="R18" s="3"/>
      <c r="S18" s="3"/>
      <c r="T18" s="3"/>
      <c r="U18" s="3"/>
      <c r="V18" s="3"/>
      <c r="W18" s="3"/>
      <c r="X18" s="3"/>
    </row>
    <row r="19" spans="1:24" ht="34.5" customHeight="1" x14ac:dyDescent="0.25">
      <c r="A19" s="8" t="s">
        <v>58</v>
      </c>
      <c r="B19" s="16">
        <v>2025</v>
      </c>
      <c r="C19" s="5" t="s">
        <v>51</v>
      </c>
      <c r="D19" s="15">
        <f>D20+D21</f>
        <v>19850.118349442775</v>
      </c>
      <c r="E19" s="15">
        <f>E20+E21</f>
        <v>6497.5311499075688</v>
      </c>
      <c r="F19" s="15">
        <f>F20+F21</f>
        <v>0</v>
      </c>
      <c r="G19" s="15">
        <f t="shared" ref="G19:O19" si="2">G20+G21</f>
        <v>0</v>
      </c>
      <c r="H19" s="15">
        <f t="shared" si="2"/>
        <v>0</v>
      </c>
      <c r="I19" s="15">
        <f t="shared" si="2"/>
        <v>4442.5772526100427</v>
      </c>
      <c r="J19" s="15">
        <f t="shared" si="2"/>
        <v>0</v>
      </c>
      <c r="K19" s="15">
        <f t="shared" si="2"/>
        <v>0</v>
      </c>
      <c r="L19" s="15">
        <f t="shared" si="2"/>
        <v>0</v>
      </c>
      <c r="M19" s="15">
        <f t="shared" si="2"/>
        <v>8910.0099469251654</v>
      </c>
      <c r="N19" s="15">
        <f t="shared" si="2"/>
        <v>0</v>
      </c>
      <c r="O19" s="15">
        <f t="shared" si="2"/>
        <v>0</v>
      </c>
      <c r="P19" s="31"/>
      <c r="Q19" s="11"/>
      <c r="R19" s="3"/>
      <c r="S19" s="3"/>
      <c r="T19" s="3"/>
      <c r="U19" s="3"/>
      <c r="V19" s="3"/>
      <c r="W19" s="3"/>
      <c r="X19" s="3"/>
    </row>
    <row r="20" spans="1:24" ht="34.5" customHeight="1" x14ac:dyDescent="0.25">
      <c r="A20" s="8" t="s">
        <v>59</v>
      </c>
      <c r="B20" s="17" t="s">
        <v>55</v>
      </c>
      <c r="C20" s="5" t="s">
        <v>51</v>
      </c>
      <c r="D20" s="18">
        <f>SUM(E20:O20)</f>
        <v>19850.118349442775</v>
      </c>
      <c r="E20" s="19">
        <f>'[3]2-ИП ТС (2)'!$Z$26</f>
        <v>6497.5311499075688</v>
      </c>
      <c r="F20" s="19"/>
      <c r="G20" s="19"/>
      <c r="H20" s="19"/>
      <c r="I20" s="19">
        <f>'[3]2-ИП ТС (2)'!$Z$30</f>
        <v>4442.5772526100427</v>
      </c>
      <c r="J20" s="19"/>
      <c r="K20" s="19"/>
      <c r="L20" s="19"/>
      <c r="M20" s="19">
        <f>'[3]2-ИП ТС (2)'!$Z$34</f>
        <v>8910.0099469251654</v>
      </c>
      <c r="N20" s="19"/>
      <c r="O20" s="19"/>
      <c r="P20" s="31"/>
      <c r="Q20" s="11"/>
      <c r="R20" s="3"/>
      <c r="S20" s="3"/>
      <c r="T20" s="3"/>
      <c r="U20" s="3"/>
      <c r="V20" s="3"/>
      <c r="W20" s="3"/>
      <c r="X20" s="3"/>
    </row>
    <row r="21" spans="1:24" ht="31.5" hidden="1" x14ac:dyDescent="0.25">
      <c r="A21" s="8" t="s">
        <v>60</v>
      </c>
      <c r="B21" s="17" t="s">
        <v>57</v>
      </c>
      <c r="C21" s="5" t="s">
        <v>51</v>
      </c>
      <c r="D21" s="18">
        <f>SUM(E21:O21)</f>
        <v>0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31"/>
      <c r="Q21" s="11"/>
      <c r="R21" s="3"/>
      <c r="S21" s="3"/>
      <c r="T21" s="3"/>
      <c r="U21" s="3"/>
      <c r="V21" s="3"/>
      <c r="W21" s="3"/>
      <c r="X21" s="3"/>
    </row>
    <row r="22" spans="1:24" ht="34.5" customHeight="1" x14ac:dyDescent="0.25">
      <c r="A22" s="8" t="s">
        <v>61</v>
      </c>
      <c r="B22" s="16">
        <v>2026</v>
      </c>
      <c r="C22" s="5" t="s">
        <v>51</v>
      </c>
      <c r="D22" s="15">
        <f>D23+D24</f>
        <v>12138.463225461241</v>
      </c>
      <c r="E22" s="15">
        <f>E23+E24</f>
        <v>0</v>
      </c>
      <c r="F22" s="15">
        <f>F23+F24</f>
        <v>3502.496565175868</v>
      </c>
      <c r="G22" s="15">
        <f t="shared" ref="G22:O22" si="3">G23+G24</f>
        <v>0</v>
      </c>
      <c r="H22" s="15">
        <f t="shared" si="3"/>
        <v>0</v>
      </c>
      <c r="I22" s="15">
        <f t="shared" si="3"/>
        <v>0</v>
      </c>
      <c r="J22" s="15">
        <f t="shared" si="3"/>
        <v>0</v>
      </c>
      <c r="K22" s="15">
        <f t="shared" si="3"/>
        <v>0</v>
      </c>
      <c r="L22" s="15">
        <f t="shared" si="3"/>
        <v>0</v>
      </c>
      <c r="M22" s="15">
        <f t="shared" si="3"/>
        <v>0</v>
      </c>
      <c r="N22" s="15">
        <f t="shared" si="3"/>
        <v>8635.9666602853722</v>
      </c>
      <c r="O22" s="15">
        <f t="shared" si="3"/>
        <v>0</v>
      </c>
      <c r="P22" s="31"/>
      <c r="Q22" s="11"/>
      <c r="R22" s="3"/>
      <c r="S22" s="3"/>
      <c r="T22" s="3"/>
      <c r="U22" s="3"/>
      <c r="V22" s="3"/>
      <c r="W22" s="3"/>
      <c r="X22" s="3"/>
    </row>
    <row r="23" spans="1:24" ht="34.5" customHeight="1" x14ac:dyDescent="0.25">
      <c r="A23" s="8" t="s">
        <v>62</v>
      </c>
      <c r="B23" s="17" t="s">
        <v>55</v>
      </c>
      <c r="C23" s="5" t="s">
        <v>51</v>
      </c>
      <c r="D23" s="18">
        <f>SUM(E23:O23)</f>
        <v>12138.463225461241</v>
      </c>
      <c r="E23" s="19"/>
      <c r="F23" s="19">
        <f>'[3]2-ИП ТС (2)'!$AB$27</f>
        <v>3502.496565175868</v>
      </c>
      <c r="G23" s="19"/>
      <c r="H23" s="19"/>
      <c r="I23" s="19"/>
      <c r="J23" s="19"/>
      <c r="K23" s="19"/>
      <c r="L23" s="19"/>
      <c r="M23" s="19"/>
      <c r="N23" s="19">
        <f>'[3]2-ИП ТС (2)'!$AB$35</f>
        <v>8635.9666602853722</v>
      </c>
      <c r="O23" s="19"/>
      <c r="P23" s="31"/>
      <c r="Q23" s="11"/>
      <c r="R23" s="3"/>
      <c r="S23" s="3"/>
      <c r="T23" s="3"/>
      <c r="U23" s="3"/>
      <c r="V23" s="3"/>
      <c r="W23" s="3"/>
      <c r="X23" s="3"/>
    </row>
    <row r="24" spans="1:24" ht="31.5" hidden="1" x14ac:dyDescent="0.25">
      <c r="A24" s="8" t="s">
        <v>63</v>
      </c>
      <c r="B24" s="17" t="s">
        <v>57</v>
      </c>
      <c r="C24" s="5" t="s">
        <v>51</v>
      </c>
      <c r="D24" s="18">
        <f>SUM(E24:O24)</f>
        <v>0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31"/>
      <c r="Q24" s="11"/>
      <c r="R24" s="3"/>
      <c r="S24" s="3"/>
      <c r="T24" s="3"/>
      <c r="U24" s="3"/>
      <c r="V24" s="3"/>
      <c r="W24" s="3"/>
      <c r="X24" s="3"/>
    </row>
    <row r="25" spans="1:24" ht="34.5" customHeight="1" x14ac:dyDescent="0.25">
      <c r="A25" s="8" t="s">
        <v>64</v>
      </c>
      <c r="B25" s="16">
        <v>2027</v>
      </c>
      <c r="C25" s="5" t="s">
        <v>51</v>
      </c>
      <c r="D25" s="15">
        <f>D26+D27</f>
        <v>9061.2354988086499</v>
      </c>
      <c r="E25" s="15">
        <f>E26+E27</f>
        <v>0</v>
      </c>
      <c r="F25" s="15">
        <f>F26+F27</f>
        <v>0</v>
      </c>
      <c r="G25" s="15">
        <f t="shared" ref="G25:O25" si="4">G26+G27</f>
        <v>0</v>
      </c>
      <c r="H25" s="15">
        <f t="shared" si="4"/>
        <v>0</v>
      </c>
      <c r="I25" s="15">
        <f t="shared" si="4"/>
        <v>0</v>
      </c>
      <c r="J25" s="15">
        <f t="shared" si="4"/>
        <v>0</v>
      </c>
      <c r="K25" s="15">
        <f t="shared" si="4"/>
        <v>0</v>
      </c>
      <c r="L25" s="15">
        <f t="shared" si="4"/>
        <v>0</v>
      </c>
      <c r="M25" s="15">
        <f t="shared" si="4"/>
        <v>0</v>
      </c>
      <c r="N25" s="15">
        <f t="shared" si="4"/>
        <v>0</v>
      </c>
      <c r="O25" s="15">
        <f t="shared" si="4"/>
        <v>9061.2354988086499</v>
      </c>
      <c r="P25" s="31"/>
      <c r="Q25" s="11"/>
      <c r="R25" s="3"/>
      <c r="S25" s="3"/>
      <c r="T25" s="3"/>
      <c r="U25" s="3"/>
      <c r="V25" s="3"/>
      <c r="W25" s="3"/>
      <c r="X25" s="3"/>
    </row>
    <row r="26" spans="1:24" ht="34.5" customHeight="1" x14ac:dyDescent="0.25">
      <c r="A26" s="8" t="s">
        <v>65</v>
      </c>
      <c r="B26" s="17" t="s">
        <v>55</v>
      </c>
      <c r="C26" s="5" t="s">
        <v>51</v>
      </c>
      <c r="D26" s="18">
        <f>SUM(E26:O26)</f>
        <v>9061.2354988086499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>
        <f>'[3]2-ИП ТС (2)'!$AD$36</f>
        <v>9061.2354988086499</v>
      </c>
      <c r="P26" s="31"/>
      <c r="Q26" s="11"/>
      <c r="R26" s="3"/>
      <c r="S26" s="3"/>
      <c r="T26" s="3"/>
      <c r="U26" s="3"/>
      <c r="V26" s="3"/>
      <c r="W26" s="3"/>
      <c r="X26" s="3"/>
    </row>
    <row r="27" spans="1:24" ht="31.5" hidden="1" x14ac:dyDescent="0.25">
      <c r="A27" s="8" t="s">
        <v>66</v>
      </c>
      <c r="B27" s="17" t="s">
        <v>57</v>
      </c>
      <c r="C27" s="5" t="s">
        <v>51</v>
      </c>
      <c r="D27" s="18">
        <f>SUM(E27:O27)</f>
        <v>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31"/>
      <c r="Q27" s="11"/>
      <c r="R27" s="3"/>
      <c r="S27" s="3"/>
      <c r="T27" s="3"/>
      <c r="U27" s="3"/>
      <c r="V27" s="3"/>
      <c r="W27" s="3"/>
      <c r="X27" s="3"/>
    </row>
    <row r="28" spans="1:24" ht="34.5" customHeight="1" x14ac:dyDescent="0.25">
      <c r="A28" s="8" t="s">
        <v>64</v>
      </c>
      <c r="B28" s="16">
        <v>2028</v>
      </c>
      <c r="C28" s="5" t="s">
        <v>51</v>
      </c>
      <c r="D28" s="15">
        <f>D29+D30</f>
        <v>0</v>
      </c>
      <c r="E28" s="15">
        <f>E29+E30</f>
        <v>0</v>
      </c>
      <c r="F28" s="15">
        <f>F29+F30</f>
        <v>0</v>
      </c>
      <c r="G28" s="15">
        <f t="shared" ref="G28:O28" si="5">G29+G30</f>
        <v>0</v>
      </c>
      <c r="H28" s="15">
        <f t="shared" si="5"/>
        <v>0</v>
      </c>
      <c r="I28" s="15">
        <f t="shared" si="5"/>
        <v>0</v>
      </c>
      <c r="J28" s="15">
        <f t="shared" si="5"/>
        <v>0</v>
      </c>
      <c r="K28" s="15">
        <f t="shared" si="5"/>
        <v>0</v>
      </c>
      <c r="L28" s="15">
        <f t="shared" si="5"/>
        <v>0</v>
      </c>
      <c r="M28" s="15">
        <f t="shared" si="5"/>
        <v>0</v>
      </c>
      <c r="N28" s="15">
        <f t="shared" si="5"/>
        <v>0</v>
      </c>
      <c r="O28" s="15">
        <f t="shared" si="5"/>
        <v>0</v>
      </c>
      <c r="P28" s="31"/>
      <c r="Q28" s="11"/>
      <c r="R28" s="3"/>
      <c r="S28" s="3"/>
      <c r="T28" s="3"/>
      <c r="U28" s="3"/>
      <c r="V28" s="3"/>
      <c r="W28" s="3"/>
      <c r="X28" s="3"/>
    </row>
    <row r="29" spans="1:24" hidden="1" x14ac:dyDescent="0.25">
      <c r="A29" s="8" t="s">
        <v>65</v>
      </c>
      <c r="B29" s="17" t="s">
        <v>55</v>
      </c>
      <c r="C29" s="5" t="s">
        <v>51</v>
      </c>
      <c r="D29" s="18">
        <f>SUM(E29:O29)</f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31"/>
      <c r="Q29" s="11"/>
      <c r="R29" s="3"/>
      <c r="S29" s="3"/>
      <c r="T29" s="3"/>
      <c r="U29" s="3"/>
      <c r="V29" s="3"/>
      <c r="W29" s="3"/>
      <c r="X29" s="3"/>
    </row>
    <row r="30" spans="1:24" ht="31.5" hidden="1" x14ac:dyDescent="0.25">
      <c r="A30" s="8" t="s">
        <v>66</v>
      </c>
      <c r="B30" s="17" t="s">
        <v>57</v>
      </c>
      <c r="C30" s="5" t="s">
        <v>51</v>
      </c>
      <c r="D30" s="18">
        <f>SUM(E30:O30)</f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31"/>
      <c r="Q30" s="11"/>
      <c r="R30" s="3"/>
      <c r="S30" s="3"/>
      <c r="T30" s="3"/>
      <c r="U30" s="3"/>
      <c r="V30" s="3"/>
      <c r="W30" s="3"/>
      <c r="X30" s="3"/>
    </row>
    <row r="31" spans="1:24" ht="110.25" x14ac:dyDescent="0.25">
      <c r="A31" s="8" t="s">
        <v>67</v>
      </c>
      <c r="B31" s="9" t="s">
        <v>68</v>
      </c>
      <c r="C31" s="5" t="s">
        <v>25</v>
      </c>
      <c r="D31" s="5" t="s">
        <v>25</v>
      </c>
      <c r="E31" s="5" t="s">
        <v>25</v>
      </c>
      <c r="F31" s="5" t="s">
        <v>25</v>
      </c>
      <c r="G31" s="5" t="s">
        <v>25</v>
      </c>
      <c r="H31" s="5" t="s">
        <v>25</v>
      </c>
      <c r="I31" s="5" t="s">
        <v>25</v>
      </c>
      <c r="J31" s="5" t="s">
        <v>25</v>
      </c>
      <c r="K31" s="5" t="s">
        <v>25</v>
      </c>
      <c r="L31" s="5" t="s">
        <v>25</v>
      </c>
      <c r="M31" s="5" t="s">
        <v>25</v>
      </c>
      <c r="N31" s="5" t="s">
        <v>25</v>
      </c>
      <c r="O31" s="5" t="s">
        <v>25</v>
      </c>
      <c r="P31" s="9"/>
      <c r="Q31" s="11"/>
      <c r="R31" s="3"/>
      <c r="S31" s="3"/>
      <c r="T31" s="3"/>
      <c r="U31" s="3"/>
      <c r="V31" s="3"/>
      <c r="W31" s="3"/>
      <c r="X31" s="3"/>
    </row>
    <row r="32" spans="1:24" ht="78.75" x14ac:dyDescent="0.25">
      <c r="A32" s="8" t="s">
        <v>69</v>
      </c>
      <c r="B32" s="9" t="s">
        <v>70</v>
      </c>
      <c r="C32" s="5" t="s">
        <v>25</v>
      </c>
      <c r="D32" s="5" t="s">
        <v>25</v>
      </c>
      <c r="E32" s="5" t="s">
        <v>25</v>
      </c>
      <c r="F32" s="5" t="s">
        <v>25</v>
      </c>
      <c r="G32" s="5" t="s">
        <v>25</v>
      </c>
      <c r="H32" s="5" t="s">
        <v>25</v>
      </c>
      <c r="I32" s="5" t="s">
        <v>25</v>
      </c>
      <c r="J32" s="5" t="s">
        <v>25</v>
      </c>
      <c r="K32" s="5" t="s">
        <v>25</v>
      </c>
      <c r="L32" s="5" t="s">
        <v>25</v>
      </c>
      <c r="M32" s="5" t="s">
        <v>25</v>
      </c>
      <c r="N32" s="5" t="s">
        <v>25</v>
      </c>
      <c r="O32" s="5" t="s">
        <v>25</v>
      </c>
      <c r="P32" s="9"/>
      <c r="Q32" s="11"/>
      <c r="R32" s="3"/>
      <c r="S32" s="3"/>
      <c r="T32" s="3"/>
      <c r="U32" s="3"/>
      <c r="V32" s="3"/>
      <c r="W32" s="3"/>
      <c r="X32" s="3"/>
    </row>
    <row r="33" spans="1:24" x14ac:dyDescent="0.25">
      <c r="A33" s="8" t="s">
        <v>71</v>
      </c>
      <c r="B33" s="20">
        <v>2024</v>
      </c>
      <c r="C33" s="5" t="s">
        <v>72</v>
      </c>
      <c r="D33" s="5"/>
      <c r="E33" s="21">
        <v>0</v>
      </c>
      <c r="F33" s="21">
        <f t="shared" ref="F33:F37" si="6">E33</f>
        <v>0</v>
      </c>
      <c r="G33" s="21">
        <f t="shared" ref="G33:G37" si="7">E33</f>
        <v>0</v>
      </c>
      <c r="H33" s="21">
        <f t="shared" ref="H33:H37" si="8">E33</f>
        <v>0</v>
      </c>
      <c r="I33" s="21">
        <f>'[3]4-ИП ТС'!$J$13</f>
        <v>2.760143527463428E-3</v>
      </c>
      <c r="J33" s="21">
        <f t="shared" ref="J33:J37" si="9">E33</f>
        <v>0</v>
      </c>
      <c r="K33" s="21">
        <f t="shared" ref="K33:K37" si="10">E33</f>
        <v>0</v>
      </c>
      <c r="L33" s="21">
        <f t="shared" ref="L33:L37" si="11">E33</f>
        <v>0</v>
      </c>
      <c r="M33" s="21">
        <f t="shared" ref="M33:M37" si="12">E33</f>
        <v>0</v>
      </c>
      <c r="N33" s="21">
        <f t="shared" ref="N33:N37" si="13">E33</f>
        <v>0</v>
      </c>
      <c r="O33" s="21">
        <f t="shared" ref="O33:O37" si="14">E33</f>
        <v>0</v>
      </c>
      <c r="P33" s="9"/>
      <c r="Q33" s="11"/>
      <c r="R33" s="3"/>
      <c r="S33" s="3"/>
      <c r="T33" s="3"/>
      <c r="U33" s="3"/>
      <c r="V33" s="3"/>
      <c r="W33" s="3"/>
      <c r="X33" s="3"/>
    </row>
    <row r="34" spans="1:24" x14ac:dyDescent="0.25">
      <c r="A34" s="8" t="s">
        <v>73</v>
      </c>
      <c r="B34" s="20">
        <v>2025</v>
      </c>
      <c r="C34" s="5" t="s">
        <v>72</v>
      </c>
      <c r="D34" s="5"/>
      <c r="E34" s="21">
        <v>0</v>
      </c>
      <c r="F34" s="21">
        <f t="shared" si="6"/>
        <v>0</v>
      </c>
      <c r="G34" s="21">
        <f t="shared" si="7"/>
        <v>0</v>
      </c>
      <c r="H34" s="21">
        <f t="shared" si="8"/>
        <v>0</v>
      </c>
      <c r="I34" s="21">
        <f>'[3]4-ИП ТС'!$K$13</f>
        <v>2.760143527463428E-3</v>
      </c>
      <c r="J34" s="21">
        <f t="shared" si="9"/>
        <v>0</v>
      </c>
      <c r="K34" s="21">
        <f t="shared" si="10"/>
        <v>0</v>
      </c>
      <c r="L34" s="21">
        <f t="shared" si="11"/>
        <v>0</v>
      </c>
      <c r="M34" s="21">
        <f t="shared" si="12"/>
        <v>0</v>
      </c>
      <c r="N34" s="21">
        <f t="shared" si="13"/>
        <v>0</v>
      </c>
      <c r="O34" s="21">
        <f t="shared" si="14"/>
        <v>0</v>
      </c>
      <c r="P34" s="9"/>
      <c r="Q34" s="11"/>
      <c r="R34" s="3"/>
      <c r="S34" s="3"/>
      <c r="T34" s="3"/>
      <c r="U34" s="3"/>
      <c r="V34" s="3"/>
      <c r="W34" s="3"/>
      <c r="X34" s="3"/>
    </row>
    <row r="35" spans="1:24" x14ac:dyDescent="0.25">
      <c r="A35" s="8" t="s">
        <v>74</v>
      </c>
      <c r="B35" s="20">
        <v>2026</v>
      </c>
      <c r="C35" s="5" t="s">
        <v>72</v>
      </c>
      <c r="D35" s="5"/>
      <c r="E35" s="21">
        <v>0</v>
      </c>
      <c r="F35" s="21">
        <f t="shared" si="6"/>
        <v>0</v>
      </c>
      <c r="G35" s="21">
        <f t="shared" si="7"/>
        <v>0</v>
      </c>
      <c r="H35" s="21">
        <f t="shared" si="8"/>
        <v>0</v>
      </c>
      <c r="I35" s="21">
        <f>'[3]4-ИП ТС'!$L$13</f>
        <v>2.760143527463428E-3</v>
      </c>
      <c r="J35" s="21">
        <f t="shared" si="9"/>
        <v>0</v>
      </c>
      <c r="K35" s="21">
        <f t="shared" si="10"/>
        <v>0</v>
      </c>
      <c r="L35" s="21">
        <f t="shared" si="11"/>
        <v>0</v>
      </c>
      <c r="M35" s="21">
        <f t="shared" si="12"/>
        <v>0</v>
      </c>
      <c r="N35" s="21">
        <f t="shared" si="13"/>
        <v>0</v>
      </c>
      <c r="O35" s="21">
        <f t="shared" si="14"/>
        <v>0</v>
      </c>
      <c r="P35" s="9"/>
      <c r="Q35" s="11"/>
      <c r="R35" s="3"/>
      <c r="S35" s="3"/>
      <c r="T35" s="3"/>
      <c r="U35" s="3"/>
      <c r="V35" s="3"/>
      <c r="W35" s="3"/>
      <c r="X35" s="3"/>
    </row>
    <row r="36" spans="1:24" x14ac:dyDescent="0.25">
      <c r="A36" s="8" t="s">
        <v>75</v>
      </c>
      <c r="B36" s="20">
        <v>2027</v>
      </c>
      <c r="C36" s="5" t="s">
        <v>72</v>
      </c>
      <c r="D36" s="5"/>
      <c r="E36" s="21">
        <v>0</v>
      </c>
      <c r="F36" s="21">
        <f t="shared" si="6"/>
        <v>0</v>
      </c>
      <c r="G36" s="21">
        <f t="shared" si="7"/>
        <v>0</v>
      </c>
      <c r="H36" s="21">
        <f t="shared" si="8"/>
        <v>0</v>
      </c>
      <c r="I36" s="21">
        <f>'[3]4-ИП ТС'!$M$13</f>
        <v>2.760143527463428E-3</v>
      </c>
      <c r="J36" s="21">
        <f t="shared" si="9"/>
        <v>0</v>
      </c>
      <c r="K36" s="21">
        <f t="shared" si="10"/>
        <v>0</v>
      </c>
      <c r="L36" s="21">
        <f t="shared" si="11"/>
        <v>0</v>
      </c>
      <c r="M36" s="21">
        <f t="shared" si="12"/>
        <v>0</v>
      </c>
      <c r="N36" s="21">
        <f t="shared" si="13"/>
        <v>0</v>
      </c>
      <c r="O36" s="21">
        <f t="shared" si="14"/>
        <v>0</v>
      </c>
      <c r="P36" s="9"/>
      <c r="Q36" s="11"/>
      <c r="R36" s="3"/>
      <c r="S36" s="3"/>
      <c r="T36" s="3"/>
      <c r="U36" s="3"/>
      <c r="V36" s="3"/>
      <c r="W36" s="3"/>
      <c r="X36" s="3"/>
    </row>
    <row r="37" spans="1:24" x14ac:dyDescent="0.25">
      <c r="A37" s="8" t="s">
        <v>105</v>
      </c>
      <c r="B37" s="20">
        <v>2028</v>
      </c>
      <c r="C37" s="5" t="s">
        <v>72</v>
      </c>
      <c r="D37" s="5"/>
      <c r="E37" s="21">
        <v>0</v>
      </c>
      <c r="F37" s="21">
        <f t="shared" si="6"/>
        <v>0</v>
      </c>
      <c r="G37" s="21">
        <f t="shared" si="7"/>
        <v>0</v>
      </c>
      <c r="H37" s="21">
        <f t="shared" si="8"/>
        <v>0</v>
      </c>
      <c r="I37" s="21">
        <f>'[3]4-ИП ТС'!$N$13</f>
        <v>2.760143527463428E-3</v>
      </c>
      <c r="J37" s="21">
        <f t="shared" si="9"/>
        <v>0</v>
      </c>
      <c r="K37" s="21">
        <f t="shared" si="10"/>
        <v>0</v>
      </c>
      <c r="L37" s="21">
        <f t="shared" si="11"/>
        <v>0</v>
      </c>
      <c r="M37" s="21">
        <f t="shared" si="12"/>
        <v>0</v>
      </c>
      <c r="N37" s="21">
        <f t="shared" si="13"/>
        <v>0</v>
      </c>
      <c r="O37" s="21">
        <f t="shared" si="14"/>
        <v>0</v>
      </c>
      <c r="P37" s="9"/>
      <c r="Q37" s="11"/>
      <c r="R37" s="3"/>
      <c r="S37" s="3"/>
      <c r="T37" s="3"/>
      <c r="U37" s="3"/>
      <c r="V37" s="3"/>
      <c r="W37" s="3"/>
      <c r="X37" s="3"/>
    </row>
    <row r="38" spans="1:24" ht="141.75" x14ac:dyDescent="0.25">
      <c r="A38" s="8" t="s">
        <v>76</v>
      </c>
      <c r="B38" s="9" t="s">
        <v>77</v>
      </c>
      <c r="C38" s="5" t="s">
        <v>25</v>
      </c>
      <c r="D38" s="5" t="s">
        <v>25</v>
      </c>
      <c r="E38" s="5" t="s">
        <v>25</v>
      </c>
      <c r="F38" s="5" t="s">
        <v>25</v>
      </c>
      <c r="G38" s="5" t="s">
        <v>25</v>
      </c>
      <c r="H38" s="5" t="s">
        <v>25</v>
      </c>
      <c r="I38" s="5" t="s">
        <v>25</v>
      </c>
      <c r="J38" s="5" t="s">
        <v>25</v>
      </c>
      <c r="K38" s="5" t="s">
        <v>25</v>
      </c>
      <c r="L38" s="5" t="s">
        <v>25</v>
      </c>
      <c r="M38" s="5" t="s">
        <v>25</v>
      </c>
      <c r="N38" s="5" t="s">
        <v>25</v>
      </c>
      <c r="O38" s="5" t="s">
        <v>25</v>
      </c>
      <c r="P38" s="9"/>
      <c r="Q38" s="11"/>
      <c r="R38" s="3"/>
      <c r="S38" s="3"/>
      <c r="T38" s="3"/>
      <c r="U38" s="3"/>
      <c r="V38" s="3"/>
      <c r="W38" s="3"/>
      <c r="X38" s="3"/>
    </row>
    <row r="39" spans="1:24" x14ac:dyDescent="0.25">
      <c r="A39" s="8" t="s">
        <v>78</v>
      </c>
      <c r="B39" s="20">
        <v>2024</v>
      </c>
      <c r="C39" s="5" t="s">
        <v>79</v>
      </c>
      <c r="D39" s="5"/>
      <c r="E39" s="22">
        <f>'[3]4-ИП ТС'!$Q$12</f>
        <v>169.4</v>
      </c>
      <c r="F39" s="22">
        <f t="shared" ref="F39:F43" si="15">E39</f>
        <v>169.4</v>
      </c>
      <c r="G39" s="22">
        <f t="shared" ref="G39:G43" si="16">E39</f>
        <v>169.4</v>
      </c>
      <c r="H39" s="22">
        <f t="shared" ref="H39:H43" si="17">E39</f>
        <v>169.4</v>
      </c>
      <c r="I39" s="22">
        <f>'[3]4-ИП ТС'!$Q$13</f>
        <v>163</v>
      </c>
      <c r="J39" s="22">
        <f t="shared" ref="J39:J43" si="18">E39</f>
        <v>169.4</v>
      </c>
      <c r="K39" s="22">
        <f t="shared" ref="K39:K43" si="19">E39</f>
        <v>169.4</v>
      </c>
      <c r="L39" s="22">
        <f t="shared" ref="L39:L43" si="20">E39</f>
        <v>169.4</v>
      </c>
      <c r="M39" s="22">
        <f t="shared" ref="M39:M43" si="21">E39</f>
        <v>169.4</v>
      </c>
      <c r="N39" s="22">
        <f t="shared" ref="N39:N43" si="22">E39</f>
        <v>169.4</v>
      </c>
      <c r="O39" s="22">
        <f t="shared" ref="O39:O43" si="23">E39</f>
        <v>169.4</v>
      </c>
      <c r="P39" s="9"/>
      <c r="Q39" s="11"/>
      <c r="R39" s="3"/>
      <c r="S39" s="3"/>
      <c r="T39" s="3"/>
      <c r="U39" s="3"/>
      <c r="V39" s="3"/>
      <c r="W39" s="3"/>
      <c r="X39" s="3"/>
    </row>
    <row r="40" spans="1:24" x14ac:dyDescent="0.25">
      <c r="A40" s="8" t="s">
        <v>80</v>
      </c>
      <c r="B40" s="20">
        <v>2025</v>
      </c>
      <c r="C40" s="5" t="s">
        <v>79</v>
      </c>
      <c r="D40" s="5"/>
      <c r="E40" s="22">
        <f>'[3]4-ИП ТС'!$R$12</f>
        <v>169.4</v>
      </c>
      <c r="F40" s="22">
        <f t="shared" si="15"/>
        <v>169.4</v>
      </c>
      <c r="G40" s="22">
        <f t="shared" si="16"/>
        <v>169.4</v>
      </c>
      <c r="H40" s="22">
        <f t="shared" si="17"/>
        <v>169.4</v>
      </c>
      <c r="I40" s="22">
        <f>'[3]4-ИП ТС'!$R$13</f>
        <v>163</v>
      </c>
      <c r="J40" s="22">
        <f t="shared" si="18"/>
        <v>169.4</v>
      </c>
      <c r="K40" s="22">
        <f t="shared" si="19"/>
        <v>169.4</v>
      </c>
      <c r="L40" s="22">
        <f t="shared" si="20"/>
        <v>169.4</v>
      </c>
      <c r="M40" s="22">
        <f t="shared" si="21"/>
        <v>169.4</v>
      </c>
      <c r="N40" s="22">
        <f t="shared" si="22"/>
        <v>169.4</v>
      </c>
      <c r="O40" s="22">
        <f t="shared" si="23"/>
        <v>169.4</v>
      </c>
      <c r="P40" s="9"/>
      <c r="Q40" s="11"/>
      <c r="R40" s="3"/>
      <c r="S40" s="3"/>
      <c r="T40" s="3"/>
      <c r="U40" s="3"/>
      <c r="V40" s="3"/>
      <c r="W40" s="3"/>
      <c r="X40" s="3"/>
    </row>
    <row r="41" spans="1:24" x14ac:dyDescent="0.25">
      <c r="A41" s="8" t="s">
        <v>81</v>
      </c>
      <c r="B41" s="20">
        <v>2026</v>
      </c>
      <c r="C41" s="5" t="s">
        <v>79</v>
      </c>
      <c r="D41" s="5"/>
      <c r="E41" s="22">
        <f>'[3]4-ИП ТС'!$S$12</f>
        <v>169.4</v>
      </c>
      <c r="F41" s="22">
        <f t="shared" si="15"/>
        <v>169.4</v>
      </c>
      <c r="G41" s="22">
        <f t="shared" si="16"/>
        <v>169.4</v>
      </c>
      <c r="H41" s="22">
        <f t="shared" si="17"/>
        <v>169.4</v>
      </c>
      <c r="I41" s="22">
        <f>'[3]4-ИП ТС'!$S$13</f>
        <v>163</v>
      </c>
      <c r="J41" s="22">
        <f t="shared" si="18"/>
        <v>169.4</v>
      </c>
      <c r="K41" s="22">
        <f t="shared" si="19"/>
        <v>169.4</v>
      </c>
      <c r="L41" s="22">
        <f t="shared" si="20"/>
        <v>169.4</v>
      </c>
      <c r="M41" s="22">
        <f t="shared" si="21"/>
        <v>169.4</v>
      </c>
      <c r="N41" s="22">
        <f t="shared" si="22"/>
        <v>169.4</v>
      </c>
      <c r="O41" s="22">
        <f t="shared" si="23"/>
        <v>169.4</v>
      </c>
      <c r="P41" s="9"/>
      <c r="Q41" s="11"/>
      <c r="R41" s="3"/>
      <c r="S41" s="3"/>
      <c r="T41" s="3"/>
      <c r="U41" s="3"/>
      <c r="V41" s="3"/>
      <c r="W41" s="3"/>
      <c r="X41" s="3"/>
    </row>
    <row r="42" spans="1:24" x14ac:dyDescent="0.25">
      <c r="A42" s="8" t="s">
        <v>82</v>
      </c>
      <c r="B42" s="20">
        <v>2027</v>
      </c>
      <c r="C42" s="5" t="s">
        <v>79</v>
      </c>
      <c r="D42" s="5"/>
      <c r="E42" s="22">
        <f>'[3]4-ИП ТС'!$T$12</f>
        <v>169.4</v>
      </c>
      <c r="F42" s="22">
        <f t="shared" si="15"/>
        <v>169.4</v>
      </c>
      <c r="G42" s="22">
        <f t="shared" si="16"/>
        <v>169.4</v>
      </c>
      <c r="H42" s="22">
        <f t="shared" si="17"/>
        <v>169.4</v>
      </c>
      <c r="I42" s="22">
        <f>'[3]4-ИП ТС'!$T$13</f>
        <v>163</v>
      </c>
      <c r="J42" s="22">
        <f t="shared" si="18"/>
        <v>169.4</v>
      </c>
      <c r="K42" s="22">
        <f t="shared" si="19"/>
        <v>169.4</v>
      </c>
      <c r="L42" s="22">
        <f t="shared" si="20"/>
        <v>169.4</v>
      </c>
      <c r="M42" s="22">
        <f t="shared" si="21"/>
        <v>169.4</v>
      </c>
      <c r="N42" s="22">
        <f t="shared" si="22"/>
        <v>169.4</v>
      </c>
      <c r="O42" s="22">
        <f t="shared" si="23"/>
        <v>169.4</v>
      </c>
      <c r="P42" s="9"/>
      <c r="Q42" s="11"/>
      <c r="R42" s="3"/>
      <c r="S42" s="3"/>
      <c r="T42" s="3"/>
      <c r="U42" s="3"/>
      <c r="V42" s="3"/>
      <c r="W42" s="3"/>
      <c r="X42" s="3"/>
    </row>
    <row r="43" spans="1:24" x14ac:dyDescent="0.25">
      <c r="A43" s="8" t="s">
        <v>106</v>
      </c>
      <c r="B43" s="20">
        <v>2028</v>
      </c>
      <c r="C43" s="5" t="s">
        <v>79</v>
      </c>
      <c r="D43" s="5"/>
      <c r="E43" s="22">
        <f>'[3]4-ИП ТС'!$U$12</f>
        <v>169.4</v>
      </c>
      <c r="F43" s="22">
        <f t="shared" si="15"/>
        <v>169.4</v>
      </c>
      <c r="G43" s="22">
        <f t="shared" si="16"/>
        <v>169.4</v>
      </c>
      <c r="H43" s="22">
        <f t="shared" si="17"/>
        <v>169.4</v>
      </c>
      <c r="I43" s="22">
        <f>'[3]4-ИП ТС'!$U$13</f>
        <v>163</v>
      </c>
      <c r="J43" s="22">
        <f t="shared" si="18"/>
        <v>169.4</v>
      </c>
      <c r="K43" s="22">
        <f t="shared" si="19"/>
        <v>169.4</v>
      </c>
      <c r="L43" s="22">
        <f t="shared" si="20"/>
        <v>169.4</v>
      </c>
      <c r="M43" s="22">
        <f t="shared" si="21"/>
        <v>169.4</v>
      </c>
      <c r="N43" s="22">
        <f t="shared" si="22"/>
        <v>169.4</v>
      </c>
      <c r="O43" s="22">
        <f t="shared" si="23"/>
        <v>169.4</v>
      </c>
      <c r="P43" s="9"/>
      <c r="Q43" s="11"/>
      <c r="R43" s="3"/>
      <c r="S43" s="3"/>
      <c r="T43" s="3"/>
      <c r="U43" s="3"/>
      <c r="V43" s="3"/>
      <c r="W43" s="3"/>
      <c r="X43" s="3"/>
    </row>
    <row r="44" spans="1:24" ht="141.75" x14ac:dyDescent="0.25">
      <c r="A44" s="8" t="s">
        <v>83</v>
      </c>
      <c r="B44" s="9" t="s">
        <v>84</v>
      </c>
      <c r="C44" s="5" t="s">
        <v>51</v>
      </c>
      <c r="D44" s="5" t="s">
        <v>25</v>
      </c>
      <c r="E44" s="5" t="s">
        <v>25</v>
      </c>
      <c r="F44" s="5" t="s">
        <v>25</v>
      </c>
      <c r="G44" s="5" t="s">
        <v>25</v>
      </c>
      <c r="H44" s="5" t="s">
        <v>25</v>
      </c>
      <c r="I44" s="5" t="s">
        <v>25</v>
      </c>
      <c r="J44" s="5" t="s">
        <v>25</v>
      </c>
      <c r="K44" s="5" t="s">
        <v>25</v>
      </c>
      <c r="L44" s="5" t="s">
        <v>25</v>
      </c>
      <c r="M44" s="5" t="s">
        <v>25</v>
      </c>
      <c r="N44" s="5" t="s">
        <v>25</v>
      </c>
      <c r="O44" s="5" t="s">
        <v>25</v>
      </c>
      <c r="P44" s="20" t="s">
        <v>52</v>
      </c>
      <c r="Q44" s="11"/>
      <c r="R44" s="3"/>
      <c r="S44" s="3"/>
      <c r="T44" s="3"/>
      <c r="U44" s="3"/>
      <c r="V44" s="3"/>
      <c r="W44" s="3"/>
      <c r="X44" s="3"/>
    </row>
    <row r="45" spans="1:24" ht="173.25" x14ac:dyDescent="0.25">
      <c r="A45" s="8" t="s">
        <v>125</v>
      </c>
      <c r="B45" s="9" t="s">
        <v>123</v>
      </c>
      <c r="C45" s="5" t="s">
        <v>25</v>
      </c>
      <c r="D45" s="5" t="s">
        <v>25</v>
      </c>
      <c r="E45" s="5" t="s">
        <v>25</v>
      </c>
      <c r="F45" s="5" t="s">
        <v>25</v>
      </c>
      <c r="G45" s="5" t="s">
        <v>25</v>
      </c>
      <c r="H45" s="5" t="s">
        <v>25</v>
      </c>
      <c r="I45" s="5" t="s">
        <v>25</v>
      </c>
      <c r="J45" s="5" t="s">
        <v>25</v>
      </c>
      <c r="K45" s="5" t="s">
        <v>25</v>
      </c>
      <c r="L45" s="5" t="s">
        <v>25</v>
      </c>
      <c r="M45" s="5" t="s">
        <v>25</v>
      </c>
      <c r="N45" s="5" t="s">
        <v>25</v>
      </c>
      <c r="O45" s="5" t="s">
        <v>25</v>
      </c>
      <c r="P45" s="20" t="s">
        <v>128</v>
      </c>
      <c r="Q45" s="11"/>
      <c r="R45" s="3"/>
      <c r="S45" s="3"/>
      <c r="T45" s="3"/>
      <c r="U45" s="3"/>
      <c r="V45" s="3"/>
      <c r="W45" s="3"/>
      <c r="X45" s="3"/>
    </row>
    <row r="46" spans="1:24" ht="78.75" x14ac:dyDescent="0.25">
      <c r="A46" s="8" t="s">
        <v>126</v>
      </c>
      <c r="B46" s="9" t="s">
        <v>124</v>
      </c>
      <c r="C46" s="5" t="s">
        <v>51</v>
      </c>
      <c r="D46" s="5" t="s">
        <v>25</v>
      </c>
      <c r="E46" s="5" t="s">
        <v>25</v>
      </c>
      <c r="F46" s="5" t="s">
        <v>25</v>
      </c>
      <c r="G46" s="5" t="s">
        <v>25</v>
      </c>
      <c r="H46" s="5" t="s">
        <v>25</v>
      </c>
      <c r="I46" s="5" t="s">
        <v>25</v>
      </c>
      <c r="J46" s="5" t="s">
        <v>25</v>
      </c>
      <c r="K46" s="5" t="s">
        <v>25</v>
      </c>
      <c r="L46" s="5" t="s">
        <v>25</v>
      </c>
      <c r="M46" s="5" t="s">
        <v>25</v>
      </c>
      <c r="N46" s="5" t="s">
        <v>25</v>
      </c>
      <c r="O46" s="5" t="s">
        <v>25</v>
      </c>
      <c r="P46" s="20" t="s">
        <v>127</v>
      </c>
      <c r="Q46" s="11"/>
      <c r="R46" s="3"/>
      <c r="S46" s="3"/>
      <c r="T46" s="3"/>
      <c r="U46" s="3"/>
      <c r="V46" s="3"/>
      <c r="W46" s="3"/>
      <c r="X46" s="3"/>
    </row>
    <row r="47" spans="1:24" ht="110.25" x14ac:dyDescent="0.25">
      <c r="A47" s="8" t="s">
        <v>85</v>
      </c>
      <c r="B47" s="9" t="s">
        <v>86</v>
      </c>
      <c r="C47" s="5" t="s">
        <v>25</v>
      </c>
      <c r="D47" s="5" t="s">
        <v>25</v>
      </c>
      <c r="E47" s="5" t="s">
        <v>25</v>
      </c>
      <c r="F47" s="5" t="s">
        <v>25</v>
      </c>
      <c r="G47" s="5" t="s">
        <v>25</v>
      </c>
      <c r="H47" s="5" t="s">
        <v>25</v>
      </c>
      <c r="I47" s="5" t="s">
        <v>25</v>
      </c>
      <c r="J47" s="5" t="s">
        <v>25</v>
      </c>
      <c r="K47" s="5" t="s">
        <v>25</v>
      </c>
      <c r="L47" s="5" t="s">
        <v>25</v>
      </c>
      <c r="M47" s="5" t="s">
        <v>25</v>
      </c>
      <c r="N47" s="5" t="s">
        <v>25</v>
      </c>
      <c r="O47" s="5" t="s">
        <v>25</v>
      </c>
      <c r="P47" s="9"/>
      <c r="Q47" s="3"/>
      <c r="R47" s="3"/>
      <c r="S47" s="3"/>
      <c r="T47" s="3"/>
      <c r="U47" s="3"/>
      <c r="V47" s="3"/>
      <c r="W47" s="3"/>
      <c r="X47" s="3"/>
    </row>
    <row r="48" spans="1:24" ht="47.25" x14ac:dyDescent="0.25">
      <c r="A48" s="8" t="s">
        <v>87</v>
      </c>
      <c r="B48" s="9" t="s">
        <v>88</v>
      </c>
      <c r="C48" s="5" t="s">
        <v>25</v>
      </c>
      <c r="D48" s="5" t="s">
        <v>25</v>
      </c>
      <c r="E48" s="5" t="s">
        <v>25</v>
      </c>
      <c r="F48" s="5" t="s">
        <v>25</v>
      </c>
      <c r="G48" s="5" t="s">
        <v>25</v>
      </c>
      <c r="H48" s="5" t="s">
        <v>25</v>
      </c>
      <c r="I48" s="5" t="s">
        <v>25</v>
      </c>
      <c r="J48" s="5" t="s">
        <v>25</v>
      </c>
      <c r="K48" s="5" t="s">
        <v>25</v>
      </c>
      <c r="L48" s="5" t="s">
        <v>25</v>
      </c>
      <c r="M48" s="5" t="s">
        <v>25</v>
      </c>
      <c r="N48" s="5" t="s">
        <v>25</v>
      </c>
      <c r="O48" s="5" t="s">
        <v>25</v>
      </c>
      <c r="P48" s="9" t="s">
        <v>89</v>
      </c>
      <c r="Q48" s="3"/>
      <c r="R48" s="3"/>
      <c r="S48" s="3"/>
      <c r="T48" s="3"/>
      <c r="U48" s="3"/>
      <c r="V48" s="3"/>
      <c r="W48" s="3"/>
      <c r="X48" s="3"/>
    </row>
    <row r="49" spans="1:24" x14ac:dyDescent="0.25">
      <c r="A49" s="1"/>
      <c r="B49" s="1"/>
      <c r="C49" s="1"/>
      <c r="D49" s="1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3"/>
      <c r="Q49" s="3"/>
      <c r="R49" s="3"/>
      <c r="S49" s="3"/>
      <c r="T49" s="3"/>
      <c r="U49" s="3"/>
      <c r="V49" s="3"/>
      <c r="W49" s="3"/>
      <c r="X49" s="3"/>
    </row>
  </sheetData>
  <mergeCells count="5">
    <mergeCell ref="A1:D1"/>
    <mergeCell ref="A2:P2"/>
    <mergeCell ref="A3:P3"/>
    <mergeCell ref="A4:P4"/>
    <mergeCell ref="P16:P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Q3"/>
    </sheetView>
  </sheetViews>
  <sheetFormatPr defaultRowHeight="15.75" x14ac:dyDescent="0.25"/>
  <cols>
    <col min="1" max="1" width="11.28515625" style="4" customWidth="1"/>
    <col min="2" max="2" width="44.28515625" style="4" customWidth="1"/>
    <col min="3" max="3" width="18.28515625" style="4" customWidth="1"/>
    <col min="4" max="16" width="23.28515625" style="4" customWidth="1"/>
    <col min="17" max="17" width="43.85546875" style="4" customWidth="1"/>
    <col min="18" max="16384" width="9.140625" style="4"/>
  </cols>
  <sheetData>
    <row r="1" spans="1:25" x14ac:dyDescent="0.25">
      <c r="A1" s="29"/>
      <c r="B1" s="29"/>
      <c r="C1" s="29"/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0</v>
      </c>
      <c r="R1" s="3"/>
      <c r="S1" s="3"/>
      <c r="T1" s="3"/>
      <c r="U1" s="3"/>
      <c r="V1" s="3"/>
      <c r="W1" s="3"/>
      <c r="X1" s="3"/>
      <c r="Y1" s="3"/>
    </row>
    <row r="2" spans="1:25" ht="78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"/>
      <c r="S2" s="3"/>
      <c r="T2" s="3"/>
      <c r="U2" s="3"/>
      <c r="V2" s="3"/>
      <c r="W2" s="3"/>
      <c r="X2" s="3"/>
      <c r="Y2" s="3"/>
    </row>
    <row r="3" spans="1:25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"/>
      <c r="S3" s="3"/>
      <c r="T3" s="3"/>
      <c r="U3" s="3"/>
      <c r="V3" s="3"/>
      <c r="W3" s="3"/>
      <c r="X3" s="3"/>
      <c r="Y3" s="3"/>
    </row>
    <row r="4" spans="1:25" ht="18.75" x14ac:dyDescent="0.25">
      <c r="A4" s="30" t="s">
        <v>90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"/>
      <c r="S4" s="3"/>
      <c r="T4" s="3"/>
      <c r="U4" s="3"/>
      <c r="V4" s="3"/>
      <c r="W4" s="3"/>
      <c r="X4" s="3"/>
      <c r="Y4" s="3"/>
    </row>
    <row r="5" spans="1:25" ht="31.5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  <c r="N5" s="6" t="s">
        <v>7</v>
      </c>
      <c r="O5" s="6" t="s">
        <v>7</v>
      </c>
      <c r="P5" s="6" t="s">
        <v>7</v>
      </c>
      <c r="Q5" s="5" t="s">
        <v>8</v>
      </c>
      <c r="R5" s="7"/>
      <c r="S5" s="3"/>
      <c r="T5" s="3"/>
      <c r="U5" s="3"/>
      <c r="V5" s="3"/>
      <c r="W5" s="3"/>
      <c r="X5" s="3"/>
      <c r="Y5" s="3"/>
    </row>
    <row r="6" spans="1:25" x14ac:dyDescent="0.25">
      <c r="A6" s="25" t="s">
        <v>9</v>
      </c>
      <c r="B6" s="25" t="s">
        <v>10</v>
      </c>
      <c r="C6" s="25" t="s">
        <v>11</v>
      </c>
      <c r="D6" s="25" t="s">
        <v>12</v>
      </c>
      <c r="E6" s="25" t="s">
        <v>13</v>
      </c>
      <c r="F6" s="25" t="s">
        <v>14</v>
      </c>
      <c r="G6" s="25" t="s">
        <v>15</v>
      </c>
      <c r="H6" s="25" t="s">
        <v>16</v>
      </c>
      <c r="I6" s="25" t="s">
        <v>17</v>
      </c>
      <c r="J6" s="25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5" t="s">
        <v>108</v>
      </c>
      <c r="Q6" s="25" t="s">
        <v>39</v>
      </c>
      <c r="R6" s="7"/>
      <c r="S6" s="3"/>
      <c r="T6" s="3"/>
      <c r="U6" s="3"/>
      <c r="V6" s="3"/>
      <c r="W6" s="3"/>
      <c r="X6" s="3"/>
      <c r="Y6" s="3"/>
    </row>
    <row r="7" spans="1:25" ht="220.5" x14ac:dyDescent="0.25">
      <c r="A7" s="8">
        <v>1</v>
      </c>
      <c r="B7" s="9" t="s">
        <v>24</v>
      </c>
      <c r="C7" s="5" t="s">
        <v>25</v>
      </c>
      <c r="D7" s="10" t="s">
        <v>107</v>
      </c>
      <c r="E7" s="10" t="s">
        <v>109</v>
      </c>
      <c r="F7" s="10" t="s">
        <v>96</v>
      </c>
      <c r="G7" s="10" t="s">
        <v>97</v>
      </c>
      <c r="H7" s="10" t="s">
        <v>110</v>
      </c>
      <c r="I7" s="10" t="s">
        <v>111</v>
      </c>
      <c r="J7" s="10" t="s">
        <v>26</v>
      </c>
      <c r="K7" s="10" t="s">
        <v>112</v>
      </c>
      <c r="L7" s="10" t="s">
        <v>113</v>
      </c>
      <c r="M7" s="10" t="s">
        <v>114</v>
      </c>
      <c r="N7" s="10" t="s">
        <v>115</v>
      </c>
      <c r="O7" s="10" t="s">
        <v>116</v>
      </c>
      <c r="P7" s="10" t="s">
        <v>117</v>
      </c>
      <c r="Q7" s="9" t="s">
        <v>27</v>
      </c>
      <c r="R7" s="11"/>
      <c r="S7" s="3"/>
      <c r="T7" s="3"/>
      <c r="U7" s="3"/>
      <c r="V7" s="3"/>
      <c r="W7" s="3"/>
      <c r="X7" s="3"/>
      <c r="Y7" s="3"/>
    </row>
    <row r="8" spans="1:25" ht="47.25" x14ac:dyDescent="0.25">
      <c r="A8" s="8">
        <v>2</v>
      </c>
      <c r="B8" s="9" t="s">
        <v>28</v>
      </c>
      <c r="C8" s="5" t="s">
        <v>25</v>
      </c>
      <c r="D8" s="12" t="s">
        <v>104</v>
      </c>
      <c r="E8" s="5" t="s">
        <v>25</v>
      </c>
      <c r="F8" s="5" t="s">
        <v>25</v>
      </c>
      <c r="G8" s="5" t="s">
        <v>25</v>
      </c>
      <c r="H8" s="5" t="s">
        <v>25</v>
      </c>
      <c r="I8" s="5" t="s">
        <v>25</v>
      </c>
      <c r="J8" s="5" t="s">
        <v>25</v>
      </c>
      <c r="K8" s="5" t="s">
        <v>25</v>
      </c>
      <c r="L8" s="5" t="s">
        <v>25</v>
      </c>
      <c r="M8" s="5" t="s">
        <v>25</v>
      </c>
      <c r="N8" s="5" t="s">
        <v>25</v>
      </c>
      <c r="O8" s="5" t="s">
        <v>25</v>
      </c>
      <c r="P8" s="5" t="s">
        <v>25</v>
      </c>
      <c r="Q8" s="9" t="s">
        <v>29</v>
      </c>
      <c r="R8" s="11"/>
      <c r="S8" s="3"/>
      <c r="T8" s="3"/>
      <c r="U8" s="3"/>
      <c r="V8" s="3"/>
      <c r="W8" s="3"/>
      <c r="X8" s="3"/>
      <c r="Y8" s="3"/>
    </row>
    <row r="9" spans="1:25" ht="47.25" x14ac:dyDescent="0.25">
      <c r="A9" s="8" t="s">
        <v>30</v>
      </c>
      <c r="B9" s="9" t="s">
        <v>31</v>
      </c>
      <c r="C9" s="5" t="s">
        <v>25</v>
      </c>
      <c r="D9" s="24">
        <v>45246</v>
      </c>
      <c r="E9" s="5" t="s">
        <v>25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9" t="s">
        <v>32</v>
      </c>
      <c r="R9" s="11"/>
      <c r="S9" s="3"/>
      <c r="T9" s="3"/>
      <c r="U9" s="3"/>
      <c r="V9" s="3"/>
      <c r="W9" s="3"/>
      <c r="X9" s="3"/>
      <c r="Y9" s="3"/>
    </row>
    <row r="10" spans="1:25" ht="47.25" x14ac:dyDescent="0.25">
      <c r="A10" s="8" t="s">
        <v>11</v>
      </c>
      <c r="B10" s="9" t="s">
        <v>33</v>
      </c>
      <c r="C10" s="5" t="s">
        <v>25</v>
      </c>
      <c r="D10" s="13" t="s">
        <v>34</v>
      </c>
      <c r="E10" s="5" t="s">
        <v>25</v>
      </c>
      <c r="F10" s="5" t="s">
        <v>25</v>
      </c>
      <c r="G10" s="5" t="s">
        <v>25</v>
      </c>
      <c r="H10" s="5" t="s">
        <v>25</v>
      </c>
      <c r="I10" s="5" t="s">
        <v>25</v>
      </c>
      <c r="J10" s="5" t="s">
        <v>25</v>
      </c>
      <c r="K10" s="5" t="s">
        <v>25</v>
      </c>
      <c r="L10" s="5" t="s">
        <v>25</v>
      </c>
      <c r="M10" s="5" t="s">
        <v>25</v>
      </c>
      <c r="N10" s="5" t="s">
        <v>25</v>
      </c>
      <c r="O10" s="5" t="s">
        <v>25</v>
      </c>
      <c r="P10" s="5" t="s">
        <v>25</v>
      </c>
      <c r="Q10" s="9" t="s">
        <v>35</v>
      </c>
      <c r="R10" s="11"/>
      <c r="S10" s="3"/>
      <c r="T10" s="3"/>
      <c r="U10" s="3"/>
      <c r="V10" s="3"/>
      <c r="W10" s="3"/>
      <c r="X10" s="3"/>
      <c r="Y10" s="3"/>
    </row>
    <row r="11" spans="1:25" ht="110.25" x14ac:dyDescent="0.25">
      <c r="A11" s="8" t="s">
        <v>12</v>
      </c>
      <c r="B11" s="9" t="s">
        <v>36</v>
      </c>
      <c r="C11" s="5" t="s">
        <v>25</v>
      </c>
      <c r="D11" s="10" t="s">
        <v>37</v>
      </c>
      <c r="E11" s="5" t="s">
        <v>25</v>
      </c>
      <c r="F11" s="5" t="s">
        <v>25</v>
      </c>
      <c r="G11" s="5" t="s">
        <v>25</v>
      </c>
      <c r="H11" s="5" t="s">
        <v>25</v>
      </c>
      <c r="I11" s="5" t="s">
        <v>25</v>
      </c>
      <c r="J11" s="5" t="s">
        <v>25</v>
      </c>
      <c r="K11" s="5" t="s">
        <v>25</v>
      </c>
      <c r="L11" s="5" t="s">
        <v>25</v>
      </c>
      <c r="M11" s="5" t="s">
        <v>25</v>
      </c>
      <c r="N11" s="5" t="s">
        <v>25</v>
      </c>
      <c r="O11" s="5" t="s">
        <v>25</v>
      </c>
      <c r="P11" s="5" t="s">
        <v>25</v>
      </c>
      <c r="Q11" s="9" t="s">
        <v>38</v>
      </c>
      <c r="R11" s="11"/>
      <c r="S11" s="3"/>
      <c r="T11" s="3"/>
      <c r="U11" s="3"/>
      <c r="V11" s="3"/>
      <c r="W11" s="3"/>
      <c r="X11" s="3"/>
      <c r="Y11" s="3"/>
    </row>
    <row r="12" spans="1:25" ht="47.25" x14ac:dyDescent="0.25">
      <c r="A12" s="8" t="s">
        <v>39</v>
      </c>
      <c r="B12" s="9" t="s">
        <v>40</v>
      </c>
      <c r="C12" s="5" t="s">
        <v>25</v>
      </c>
      <c r="D12" s="10" t="s">
        <v>41</v>
      </c>
      <c r="E12" s="5" t="s">
        <v>25</v>
      </c>
      <c r="F12" s="5" t="s">
        <v>25</v>
      </c>
      <c r="G12" s="5" t="s">
        <v>25</v>
      </c>
      <c r="H12" s="5" t="s">
        <v>25</v>
      </c>
      <c r="I12" s="5" t="s">
        <v>25</v>
      </c>
      <c r="J12" s="5" t="s">
        <v>25</v>
      </c>
      <c r="K12" s="5" t="s">
        <v>25</v>
      </c>
      <c r="L12" s="5" t="s">
        <v>25</v>
      </c>
      <c r="M12" s="5" t="s">
        <v>25</v>
      </c>
      <c r="N12" s="5" t="s">
        <v>25</v>
      </c>
      <c r="O12" s="5" t="s">
        <v>25</v>
      </c>
      <c r="P12" s="5" t="s">
        <v>25</v>
      </c>
      <c r="Q12" s="9" t="s">
        <v>42</v>
      </c>
      <c r="R12" s="11"/>
      <c r="S12" s="3"/>
      <c r="T12" s="3"/>
      <c r="U12" s="3"/>
      <c r="V12" s="3"/>
      <c r="W12" s="3"/>
      <c r="X12" s="3"/>
      <c r="Y12" s="3"/>
    </row>
    <row r="13" spans="1:25" ht="47.25" x14ac:dyDescent="0.25">
      <c r="A13" s="8" t="s">
        <v>43</v>
      </c>
      <c r="B13" s="9" t="s">
        <v>44</v>
      </c>
      <c r="C13" s="5" t="s">
        <v>25</v>
      </c>
      <c r="D13" s="12" t="s">
        <v>102</v>
      </c>
      <c r="E13" s="14">
        <v>44197</v>
      </c>
      <c r="F13" s="14">
        <v>45658</v>
      </c>
      <c r="G13" s="14">
        <v>46023</v>
      </c>
      <c r="H13" s="14">
        <v>45658</v>
      </c>
      <c r="I13" s="14">
        <v>45658</v>
      </c>
      <c r="J13" s="14">
        <v>45658</v>
      </c>
      <c r="K13" s="14">
        <v>44927</v>
      </c>
      <c r="L13" s="14">
        <v>44927</v>
      </c>
      <c r="M13" s="14">
        <v>45292</v>
      </c>
      <c r="N13" s="14">
        <v>45658</v>
      </c>
      <c r="O13" s="14">
        <v>44927</v>
      </c>
      <c r="P13" s="14">
        <v>45658</v>
      </c>
      <c r="Q13" s="9" t="s">
        <v>45</v>
      </c>
      <c r="R13" s="11"/>
      <c r="S13" s="3"/>
      <c r="T13" s="3"/>
      <c r="U13" s="3"/>
      <c r="V13" s="3"/>
      <c r="W13" s="3"/>
      <c r="X13" s="3"/>
      <c r="Y13" s="3"/>
    </row>
    <row r="14" spans="1:25" ht="63" x14ac:dyDescent="0.25">
      <c r="A14" s="8" t="s">
        <v>46</v>
      </c>
      <c r="B14" s="9" t="s">
        <v>47</v>
      </c>
      <c r="C14" s="5" t="s">
        <v>25</v>
      </c>
      <c r="D14" s="12" t="s">
        <v>103</v>
      </c>
      <c r="E14" s="14">
        <v>45657</v>
      </c>
      <c r="F14" s="14">
        <v>46022</v>
      </c>
      <c r="G14" s="14">
        <v>46387</v>
      </c>
      <c r="H14" s="14">
        <v>47118</v>
      </c>
      <c r="I14" s="14">
        <v>46022</v>
      </c>
      <c r="J14" s="14">
        <v>46022</v>
      </c>
      <c r="K14" s="14">
        <v>45657</v>
      </c>
      <c r="L14" s="14">
        <v>45657</v>
      </c>
      <c r="M14" s="14">
        <v>46022</v>
      </c>
      <c r="N14" s="14">
        <v>46022</v>
      </c>
      <c r="O14" s="14">
        <v>45657</v>
      </c>
      <c r="P14" s="14">
        <v>46752</v>
      </c>
      <c r="Q14" s="9" t="s">
        <v>48</v>
      </c>
      <c r="R14" s="11"/>
      <c r="S14" s="3"/>
      <c r="T14" s="3"/>
      <c r="U14" s="3"/>
      <c r="V14" s="3"/>
      <c r="W14" s="3"/>
      <c r="X14" s="3"/>
      <c r="Y14" s="3"/>
    </row>
    <row r="15" spans="1:25" ht="157.5" x14ac:dyDescent="0.25">
      <c r="A15" s="8" t="s">
        <v>49</v>
      </c>
      <c r="B15" s="9" t="s">
        <v>50</v>
      </c>
      <c r="C15" s="5" t="s">
        <v>51</v>
      </c>
      <c r="D15" s="15">
        <f>D16+D17+D20+D23+D26+D29</f>
        <v>3927061.3742366806</v>
      </c>
      <c r="E15" s="15">
        <f t="shared" ref="E15:P15" si="0">E16+E17+E20+E23+E26+E29</f>
        <v>3395029.9259769632</v>
      </c>
      <c r="F15" s="15">
        <f t="shared" si="0"/>
        <v>6496.022485919093</v>
      </c>
      <c r="G15" s="15">
        <f t="shared" si="0"/>
        <v>3501.6850587803524</v>
      </c>
      <c r="H15" s="15">
        <f t="shared" si="0"/>
        <v>235662.6440095749</v>
      </c>
      <c r="I15" s="15">
        <f t="shared" si="0"/>
        <v>40403.381303331087</v>
      </c>
      <c r="J15" s="15">
        <f t="shared" si="0"/>
        <v>4442.5772526100427</v>
      </c>
      <c r="K15" s="15">
        <f t="shared" si="0"/>
        <v>89178.224614613879</v>
      </c>
      <c r="L15" s="15">
        <f t="shared" si="0"/>
        <v>14489.595586082538</v>
      </c>
      <c r="M15" s="15">
        <f t="shared" si="0"/>
        <v>78643.513635359152</v>
      </c>
      <c r="N15" s="15">
        <f t="shared" si="0"/>
        <v>29740.012307482782</v>
      </c>
      <c r="O15" s="15">
        <f t="shared" si="0"/>
        <v>2872.7405208508799</v>
      </c>
      <c r="P15" s="15">
        <f t="shared" si="0"/>
        <v>26601.051485112843</v>
      </c>
      <c r="Q15" s="9" t="s">
        <v>52</v>
      </c>
      <c r="R15" s="11"/>
      <c r="S15" s="3"/>
      <c r="T15" s="3"/>
      <c r="U15" s="3"/>
      <c r="V15" s="3"/>
      <c r="W15" s="3"/>
      <c r="X15" s="3"/>
      <c r="Y15" s="3"/>
    </row>
    <row r="16" spans="1:25" ht="28.5" customHeight="1" x14ac:dyDescent="0.25">
      <c r="A16" s="8" t="s">
        <v>53</v>
      </c>
      <c r="B16" s="9" t="s">
        <v>118</v>
      </c>
      <c r="C16" s="5" t="s">
        <v>51</v>
      </c>
      <c r="D16" s="18">
        <f>SUM(E16:P16)</f>
        <v>2953172.6021948699</v>
      </c>
      <c r="E16" s="15">
        <f>'[4]2-ИП ТС кор New'!$U$26</f>
        <v>2904076.5568569633</v>
      </c>
      <c r="F16" s="15"/>
      <c r="G16" s="15"/>
      <c r="H16" s="15"/>
      <c r="I16" s="15"/>
      <c r="J16" s="15"/>
      <c r="K16" s="15">
        <f>'[4]2-ИП ТС кор New'!$U$32</f>
        <v>41973.334861223426</v>
      </c>
      <c r="L16" s="15">
        <f>'[4]2-ИП ТС кор New'!$U$33</f>
        <v>7122.7104766830153</v>
      </c>
      <c r="M16" s="15"/>
      <c r="N16" s="15"/>
      <c r="O16" s="15"/>
      <c r="P16" s="15"/>
      <c r="Q16" s="31" t="s">
        <v>122</v>
      </c>
      <c r="R16" s="11"/>
      <c r="S16" s="3"/>
      <c r="T16" s="3"/>
      <c r="U16" s="3"/>
      <c r="V16" s="3"/>
      <c r="W16" s="3"/>
      <c r="X16" s="3"/>
      <c r="Y16" s="3"/>
    </row>
    <row r="17" spans="1:25" ht="28.5" customHeight="1" x14ac:dyDescent="0.25">
      <c r="A17" s="8" t="s">
        <v>58</v>
      </c>
      <c r="B17" s="16">
        <v>2024</v>
      </c>
      <c r="C17" s="5" t="s">
        <v>51</v>
      </c>
      <c r="D17" s="15">
        <f>D18+D19</f>
        <v>586941.33623154892</v>
      </c>
      <c r="E17" s="15">
        <f>E18+E19</f>
        <v>490953.36911999999</v>
      </c>
      <c r="F17" s="15">
        <f>F18+F19</f>
        <v>0</v>
      </c>
      <c r="G17" s="15">
        <f>G18+G19</f>
        <v>0</v>
      </c>
      <c r="H17" s="15">
        <f t="shared" ref="H17:P17" si="1">H18+H19</f>
        <v>0</v>
      </c>
      <c r="I17" s="15">
        <f t="shared" si="1"/>
        <v>0</v>
      </c>
      <c r="J17" s="15">
        <f t="shared" si="1"/>
        <v>0</v>
      </c>
      <c r="K17" s="15">
        <f t="shared" si="1"/>
        <v>47204.889753390453</v>
      </c>
      <c r="L17" s="15">
        <f t="shared" si="1"/>
        <v>7366.8851093995218</v>
      </c>
      <c r="M17" s="15">
        <f t="shared" si="1"/>
        <v>38543.451727907966</v>
      </c>
      <c r="N17" s="15">
        <f t="shared" si="1"/>
        <v>0</v>
      </c>
      <c r="O17" s="15">
        <f t="shared" si="1"/>
        <v>2872.7405208508799</v>
      </c>
      <c r="P17" s="15">
        <f t="shared" si="1"/>
        <v>0</v>
      </c>
      <c r="Q17" s="31"/>
      <c r="R17" s="11"/>
      <c r="S17" s="3"/>
      <c r="T17" s="3"/>
      <c r="U17" s="3"/>
      <c r="V17" s="3"/>
      <c r="W17" s="3"/>
      <c r="X17" s="3"/>
      <c r="Y17" s="3"/>
    </row>
    <row r="18" spans="1:25" ht="28.5" customHeight="1" x14ac:dyDescent="0.25">
      <c r="A18" s="8" t="s">
        <v>59</v>
      </c>
      <c r="B18" s="17" t="s">
        <v>55</v>
      </c>
      <c r="C18" s="5" t="s">
        <v>51</v>
      </c>
      <c r="D18" s="18">
        <f>SUM(E18:P18)</f>
        <v>586941.33623154892</v>
      </c>
      <c r="E18" s="19">
        <f>'[4]2-ИП ТС кор New'!$AB$26</f>
        <v>490953.36911999999</v>
      </c>
      <c r="F18" s="19"/>
      <c r="G18" s="19"/>
      <c r="H18" s="19"/>
      <c r="I18" s="19"/>
      <c r="J18" s="19"/>
      <c r="K18" s="19">
        <f>'[4]2-ИП ТС кор New'!$V$32</f>
        <v>47204.889753390453</v>
      </c>
      <c r="L18" s="19">
        <f>'[4]2-ИП ТС кор New'!$V$33</f>
        <v>7366.8851093995218</v>
      </c>
      <c r="M18" s="19">
        <f>'[4]2-ИП ТС кор New'!$V$34</f>
        <v>38543.451727907966</v>
      </c>
      <c r="N18" s="19"/>
      <c r="O18" s="19">
        <f>'[4]2-ИП ТС кор New'!$V$36</f>
        <v>2872.7405208508799</v>
      </c>
      <c r="P18" s="19"/>
      <c r="Q18" s="31"/>
      <c r="R18" s="11"/>
      <c r="S18" s="3"/>
      <c r="T18" s="3"/>
      <c r="U18" s="3"/>
      <c r="V18" s="3"/>
      <c r="W18" s="3"/>
      <c r="X18" s="3"/>
      <c r="Y18" s="3"/>
    </row>
    <row r="19" spans="1:25" ht="31.5" hidden="1" customHeight="1" x14ac:dyDescent="0.25">
      <c r="A19" s="8" t="s">
        <v>60</v>
      </c>
      <c r="B19" s="17" t="s">
        <v>57</v>
      </c>
      <c r="C19" s="5" t="s">
        <v>51</v>
      </c>
      <c r="D19" s="18">
        <f>SUM(E19:P19)</f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1"/>
      <c r="R19" s="11"/>
      <c r="S19" s="3"/>
      <c r="T19" s="3"/>
      <c r="U19" s="3"/>
      <c r="V19" s="3"/>
      <c r="W19" s="3"/>
      <c r="X19" s="3"/>
      <c r="Y19" s="3"/>
    </row>
    <row r="20" spans="1:25" ht="28.5" customHeight="1" x14ac:dyDescent="0.25">
      <c r="A20" s="8" t="s">
        <v>61</v>
      </c>
      <c r="B20" s="16">
        <v>2025</v>
      </c>
      <c r="C20" s="5" t="s">
        <v>51</v>
      </c>
      <c r="D20" s="15">
        <f>D21+D22</f>
        <v>185453.92054386256</v>
      </c>
      <c r="E20" s="15">
        <f>E21+E22</f>
        <v>0</v>
      </c>
      <c r="F20" s="15">
        <f>F21+F22</f>
        <v>6496.022485919093</v>
      </c>
      <c r="G20" s="15">
        <f>G21+G22</f>
        <v>0</v>
      </c>
      <c r="H20" s="15">
        <f t="shared" ref="H20:P20" si="2">H21+H22</f>
        <v>55363.924158411843</v>
      </c>
      <c r="I20" s="15">
        <f t="shared" si="2"/>
        <v>40403.381303331087</v>
      </c>
      <c r="J20" s="15">
        <f t="shared" si="2"/>
        <v>4442.5772526100427</v>
      </c>
      <c r="K20" s="15">
        <f t="shared" si="2"/>
        <v>0</v>
      </c>
      <c r="L20" s="15">
        <f t="shared" si="2"/>
        <v>0</v>
      </c>
      <c r="M20" s="15">
        <f t="shared" si="2"/>
        <v>40100.061907451185</v>
      </c>
      <c r="N20" s="15">
        <f t="shared" si="2"/>
        <v>29740.012307482782</v>
      </c>
      <c r="O20" s="15">
        <f t="shared" si="2"/>
        <v>0</v>
      </c>
      <c r="P20" s="15">
        <f t="shared" si="2"/>
        <v>8907.941128656521</v>
      </c>
      <c r="Q20" s="31"/>
      <c r="R20" s="11"/>
      <c r="S20" s="3"/>
      <c r="T20" s="3"/>
      <c r="U20" s="3"/>
      <c r="V20" s="3"/>
      <c r="W20" s="3"/>
      <c r="X20" s="3"/>
      <c r="Y20" s="3"/>
    </row>
    <row r="21" spans="1:25" ht="28.5" customHeight="1" x14ac:dyDescent="0.25">
      <c r="A21" s="8" t="s">
        <v>62</v>
      </c>
      <c r="B21" s="17" t="s">
        <v>55</v>
      </c>
      <c r="C21" s="5" t="s">
        <v>51</v>
      </c>
      <c r="D21" s="18">
        <f>SUM(E21:P21)</f>
        <v>185453.92054386256</v>
      </c>
      <c r="E21" s="19"/>
      <c r="F21" s="19">
        <f>'[4]2-ИП ТС кор New'!$W$27</f>
        <v>6496.022485919093</v>
      </c>
      <c r="G21" s="19"/>
      <c r="H21" s="19">
        <f>'[4]2-ИП ТС кор New'!$W$29</f>
        <v>55363.924158411843</v>
      </c>
      <c r="I21" s="19">
        <f>'[4]2-ИП ТС кор New'!$W$30</f>
        <v>40403.381303331087</v>
      </c>
      <c r="J21" s="19">
        <f>'[4]2-ИП ТС кор New'!$W$31</f>
        <v>4442.5772526100427</v>
      </c>
      <c r="K21" s="19"/>
      <c r="L21" s="19"/>
      <c r="M21" s="19">
        <f>'[4]2-ИП ТС кор New'!$W$34</f>
        <v>40100.061907451185</v>
      </c>
      <c r="N21" s="19">
        <f>'[4]2-ИП ТС кор New'!$W$35</f>
        <v>29740.012307482782</v>
      </c>
      <c r="O21" s="19"/>
      <c r="P21" s="19">
        <f>'[4]2-ИП ТС кор New'!$W$37</f>
        <v>8907.941128656521</v>
      </c>
      <c r="Q21" s="31"/>
      <c r="R21" s="11"/>
      <c r="S21" s="3"/>
      <c r="T21" s="3"/>
      <c r="U21" s="3"/>
      <c r="V21" s="3"/>
      <c r="W21" s="3"/>
      <c r="X21" s="3"/>
      <c r="Y21" s="3"/>
    </row>
    <row r="22" spans="1:25" ht="31.5" hidden="1" customHeight="1" x14ac:dyDescent="0.25">
      <c r="A22" s="8" t="s">
        <v>63</v>
      </c>
      <c r="B22" s="17" t="s">
        <v>57</v>
      </c>
      <c r="C22" s="5" t="s">
        <v>51</v>
      </c>
      <c r="D22" s="18">
        <f>SUM(E22:P22)</f>
        <v>0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31"/>
      <c r="R22" s="11"/>
      <c r="S22" s="3"/>
      <c r="T22" s="3"/>
      <c r="U22" s="3"/>
      <c r="V22" s="3"/>
      <c r="W22" s="3"/>
      <c r="X22" s="3"/>
      <c r="Y22" s="3"/>
    </row>
    <row r="23" spans="1:25" ht="28.5" customHeight="1" x14ac:dyDescent="0.25">
      <c r="A23" s="8" t="s">
        <v>64</v>
      </c>
      <c r="B23" s="16">
        <v>2026</v>
      </c>
      <c r="C23" s="5" t="s">
        <v>51</v>
      </c>
      <c r="D23" s="15">
        <f>D24+D25</f>
        <v>69752.935142941409</v>
      </c>
      <c r="E23" s="15">
        <f>E24+E25</f>
        <v>0</v>
      </c>
      <c r="F23" s="15">
        <f>F24+F25</f>
        <v>0</v>
      </c>
      <c r="G23" s="15">
        <f>G24+G25</f>
        <v>3501.6850587803524</v>
      </c>
      <c r="H23" s="15">
        <f t="shared" ref="H23:P23" si="3">H24+H25</f>
        <v>57617.284322961772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0</v>
      </c>
      <c r="P23" s="15">
        <f t="shared" si="3"/>
        <v>8633.965761199288</v>
      </c>
      <c r="Q23" s="31"/>
      <c r="R23" s="11"/>
      <c r="S23" s="3"/>
      <c r="T23" s="3"/>
      <c r="U23" s="3"/>
      <c r="V23" s="3"/>
      <c r="W23" s="3"/>
      <c r="X23" s="3"/>
      <c r="Y23" s="3"/>
    </row>
    <row r="24" spans="1:25" ht="28.5" customHeight="1" x14ac:dyDescent="0.25">
      <c r="A24" s="8" t="s">
        <v>65</v>
      </c>
      <c r="B24" s="17" t="s">
        <v>55</v>
      </c>
      <c r="C24" s="5" t="s">
        <v>51</v>
      </c>
      <c r="D24" s="18">
        <f>SUM(E24:P24)</f>
        <v>69752.935142941409</v>
      </c>
      <c r="E24" s="19"/>
      <c r="F24" s="19"/>
      <c r="G24" s="19">
        <f>'[4]2-ИП ТС кор New'!$X$28</f>
        <v>3501.6850587803524</v>
      </c>
      <c r="H24" s="19">
        <f>'[4]2-ИП ТС кор New'!$X$29</f>
        <v>57617.284322961772</v>
      </c>
      <c r="I24" s="19"/>
      <c r="J24" s="19"/>
      <c r="K24" s="19"/>
      <c r="L24" s="19"/>
      <c r="M24" s="19"/>
      <c r="N24" s="19"/>
      <c r="O24" s="19"/>
      <c r="P24" s="19">
        <f>'[4]2-ИП ТС кор New'!$X$37</f>
        <v>8633.965761199288</v>
      </c>
      <c r="Q24" s="31"/>
      <c r="R24" s="11"/>
      <c r="S24" s="3"/>
      <c r="T24" s="3"/>
      <c r="U24" s="3"/>
      <c r="V24" s="3"/>
      <c r="W24" s="3"/>
      <c r="X24" s="3"/>
      <c r="Y24" s="3"/>
    </row>
    <row r="25" spans="1:25" ht="31.5" hidden="1" customHeight="1" x14ac:dyDescent="0.25">
      <c r="A25" s="8" t="s">
        <v>66</v>
      </c>
      <c r="B25" s="17" t="s">
        <v>57</v>
      </c>
      <c r="C25" s="5" t="s">
        <v>51</v>
      </c>
      <c r="D25" s="18">
        <f>SUM(E25:P25)</f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1"/>
      <c r="R25" s="11"/>
      <c r="S25" s="3"/>
      <c r="T25" s="3"/>
      <c r="U25" s="3"/>
      <c r="V25" s="3"/>
      <c r="W25" s="3"/>
      <c r="X25" s="3"/>
      <c r="Y25" s="3"/>
    </row>
    <row r="26" spans="1:25" ht="28.5" customHeight="1" x14ac:dyDescent="0.25">
      <c r="A26" s="8" t="s">
        <v>64</v>
      </c>
      <c r="B26" s="16">
        <v>2027</v>
      </c>
      <c r="C26" s="5" t="s">
        <v>51</v>
      </c>
      <c r="D26" s="15">
        <f>D27+D28</f>
        <v>69072.935871810871</v>
      </c>
      <c r="E26" s="15">
        <f>E27+E28</f>
        <v>0</v>
      </c>
      <c r="F26" s="15">
        <f>F27+F28</f>
        <v>0</v>
      </c>
      <c r="G26" s="15">
        <f>G27+G28</f>
        <v>0</v>
      </c>
      <c r="H26" s="15">
        <f t="shared" ref="H26:P26" si="4">H27+H28</f>
        <v>60013.791276553835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9059.1445952570321</v>
      </c>
      <c r="Q26" s="31"/>
      <c r="R26" s="11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8" t="s">
        <v>65</v>
      </c>
      <c r="B27" s="17" t="s">
        <v>55</v>
      </c>
      <c r="C27" s="5" t="s">
        <v>51</v>
      </c>
      <c r="D27" s="18">
        <f>SUM(E27:P27)</f>
        <v>69072.935871810871</v>
      </c>
      <c r="E27" s="19"/>
      <c r="F27" s="19"/>
      <c r="G27" s="19"/>
      <c r="H27" s="19">
        <f>'[4]2-ИП ТС кор New'!$Y$29</f>
        <v>60013.791276553835</v>
      </c>
      <c r="I27" s="19"/>
      <c r="J27" s="19"/>
      <c r="K27" s="19"/>
      <c r="L27" s="19"/>
      <c r="M27" s="19"/>
      <c r="N27" s="19"/>
      <c r="O27" s="19"/>
      <c r="P27" s="19">
        <f>'[4]2-ИП ТС кор New'!$Y$37</f>
        <v>9059.1445952570321</v>
      </c>
      <c r="Q27" s="31"/>
      <c r="R27" s="11"/>
      <c r="S27" s="3"/>
      <c r="T27" s="3"/>
      <c r="U27" s="3"/>
      <c r="V27" s="3"/>
      <c r="W27" s="3"/>
      <c r="X27" s="3"/>
      <c r="Y27" s="3"/>
    </row>
    <row r="28" spans="1:25" ht="31.5" hidden="1" customHeight="1" x14ac:dyDescent="0.25">
      <c r="A28" s="8" t="s">
        <v>66</v>
      </c>
      <c r="B28" s="17" t="s">
        <v>57</v>
      </c>
      <c r="C28" s="5" t="s">
        <v>51</v>
      </c>
      <c r="D28" s="18">
        <f>SUM(E28:P28)</f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1"/>
      <c r="R28" s="11"/>
      <c r="S28" s="3"/>
      <c r="T28" s="3"/>
      <c r="U28" s="3"/>
      <c r="V28" s="3"/>
      <c r="W28" s="3"/>
      <c r="X28" s="3"/>
      <c r="Y28" s="3"/>
    </row>
    <row r="29" spans="1:25" ht="28.5" customHeight="1" x14ac:dyDescent="0.25">
      <c r="A29" s="8" t="s">
        <v>119</v>
      </c>
      <c r="B29" s="16">
        <v>2028</v>
      </c>
      <c r="C29" s="5" t="s">
        <v>51</v>
      </c>
      <c r="D29" s="15">
        <f>D30+D31</f>
        <v>62667.644251647456</v>
      </c>
      <c r="E29" s="15">
        <f>E30+E31</f>
        <v>0</v>
      </c>
      <c r="F29" s="15">
        <f>F30+F31</f>
        <v>0</v>
      </c>
      <c r="G29" s="15">
        <f>G30+G31</f>
        <v>0</v>
      </c>
      <c r="H29" s="15">
        <f t="shared" ref="H29:P29" si="5">H30+H31</f>
        <v>62667.644251647456</v>
      </c>
      <c r="I29" s="15">
        <f t="shared" si="5"/>
        <v>0</v>
      </c>
      <c r="J29" s="15">
        <f t="shared" si="5"/>
        <v>0</v>
      </c>
      <c r="K29" s="15">
        <f t="shared" si="5"/>
        <v>0</v>
      </c>
      <c r="L29" s="15">
        <f t="shared" si="5"/>
        <v>0</v>
      </c>
      <c r="M29" s="15">
        <f t="shared" si="5"/>
        <v>0</v>
      </c>
      <c r="N29" s="15">
        <f t="shared" si="5"/>
        <v>0</v>
      </c>
      <c r="O29" s="15">
        <f t="shared" si="5"/>
        <v>0</v>
      </c>
      <c r="P29" s="15">
        <f t="shared" si="5"/>
        <v>0</v>
      </c>
      <c r="Q29" s="31"/>
      <c r="R29" s="11"/>
      <c r="S29" s="3"/>
      <c r="T29" s="3"/>
      <c r="U29" s="3"/>
      <c r="V29" s="3"/>
      <c r="W29" s="3"/>
      <c r="X29" s="3"/>
      <c r="Y29" s="3"/>
    </row>
    <row r="30" spans="1:25" ht="28.5" customHeight="1" x14ac:dyDescent="0.25">
      <c r="A30" s="8" t="s">
        <v>120</v>
      </c>
      <c r="B30" s="17" t="s">
        <v>55</v>
      </c>
      <c r="C30" s="5" t="s">
        <v>51</v>
      </c>
      <c r="D30" s="18">
        <f>SUM(E30:P30)</f>
        <v>62667.644251647456</v>
      </c>
      <c r="E30" s="19"/>
      <c r="F30" s="19"/>
      <c r="G30" s="19"/>
      <c r="H30" s="19">
        <f>'[4]2-ИП ТС кор New'!$Z$29</f>
        <v>62667.644251647456</v>
      </c>
      <c r="I30" s="19"/>
      <c r="J30" s="19"/>
      <c r="K30" s="19"/>
      <c r="L30" s="19"/>
      <c r="M30" s="19"/>
      <c r="N30" s="19"/>
      <c r="O30" s="19"/>
      <c r="P30" s="19"/>
      <c r="Q30" s="31"/>
      <c r="R30" s="11"/>
      <c r="S30" s="3"/>
      <c r="T30" s="3"/>
      <c r="U30" s="3"/>
      <c r="V30" s="3"/>
      <c r="W30" s="3"/>
      <c r="X30" s="3"/>
      <c r="Y30" s="3"/>
    </row>
    <row r="31" spans="1:25" ht="31.5" hidden="1" customHeight="1" x14ac:dyDescent="0.25">
      <c r="A31" s="8" t="s">
        <v>121</v>
      </c>
      <c r="B31" s="17" t="s">
        <v>57</v>
      </c>
      <c r="C31" s="5" t="s">
        <v>51</v>
      </c>
      <c r="D31" s="18">
        <f>SUM(E31:P31)</f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1"/>
      <c r="R31" s="11"/>
      <c r="S31" s="3"/>
      <c r="T31" s="3"/>
      <c r="U31" s="3"/>
      <c r="V31" s="3"/>
      <c r="W31" s="3"/>
      <c r="X31" s="3"/>
      <c r="Y31" s="3"/>
    </row>
    <row r="32" spans="1:25" ht="110.25" x14ac:dyDescent="0.25">
      <c r="A32" s="8" t="s">
        <v>67</v>
      </c>
      <c r="B32" s="9" t="s">
        <v>68</v>
      </c>
      <c r="C32" s="5" t="s">
        <v>25</v>
      </c>
      <c r="D32" s="5" t="s">
        <v>25</v>
      </c>
      <c r="E32" s="5" t="s">
        <v>25</v>
      </c>
      <c r="F32" s="5" t="s">
        <v>25</v>
      </c>
      <c r="G32" s="5" t="s">
        <v>25</v>
      </c>
      <c r="H32" s="5" t="s">
        <v>25</v>
      </c>
      <c r="I32" s="5" t="s">
        <v>25</v>
      </c>
      <c r="J32" s="5" t="s">
        <v>25</v>
      </c>
      <c r="K32" s="5" t="s">
        <v>25</v>
      </c>
      <c r="L32" s="5" t="s">
        <v>25</v>
      </c>
      <c r="M32" s="5" t="s">
        <v>25</v>
      </c>
      <c r="N32" s="5" t="s">
        <v>25</v>
      </c>
      <c r="O32" s="5" t="s">
        <v>25</v>
      </c>
      <c r="P32" s="5" t="s">
        <v>25</v>
      </c>
      <c r="Q32" s="9"/>
      <c r="R32" s="11"/>
      <c r="S32" s="3"/>
      <c r="T32" s="3"/>
      <c r="U32" s="3"/>
      <c r="V32" s="3"/>
      <c r="W32" s="3"/>
      <c r="X32" s="3"/>
      <c r="Y32" s="3"/>
    </row>
    <row r="33" spans="1:25" ht="78.75" x14ac:dyDescent="0.25">
      <c r="A33" s="8" t="s">
        <v>69</v>
      </c>
      <c r="B33" s="9" t="s">
        <v>70</v>
      </c>
      <c r="C33" s="5" t="s">
        <v>25</v>
      </c>
      <c r="D33" s="5" t="s">
        <v>25</v>
      </c>
      <c r="E33" s="5" t="s">
        <v>25</v>
      </c>
      <c r="F33" s="5" t="s">
        <v>25</v>
      </c>
      <c r="G33" s="5" t="s">
        <v>25</v>
      </c>
      <c r="H33" s="5" t="s">
        <v>25</v>
      </c>
      <c r="I33" s="5" t="s">
        <v>25</v>
      </c>
      <c r="J33" s="5" t="s">
        <v>25</v>
      </c>
      <c r="K33" s="5" t="s">
        <v>25</v>
      </c>
      <c r="L33" s="5" t="s">
        <v>25</v>
      </c>
      <c r="M33" s="5" t="s">
        <v>25</v>
      </c>
      <c r="N33" s="5" t="s">
        <v>25</v>
      </c>
      <c r="O33" s="5" t="s">
        <v>25</v>
      </c>
      <c r="P33" s="5" t="s">
        <v>25</v>
      </c>
      <c r="Q33" s="9"/>
      <c r="R33" s="11"/>
      <c r="S33" s="3"/>
      <c r="T33" s="3"/>
      <c r="U33" s="3"/>
      <c r="V33" s="3"/>
      <c r="W33" s="3"/>
      <c r="X33" s="3"/>
      <c r="Y33" s="3"/>
    </row>
    <row r="34" spans="1:25" x14ac:dyDescent="0.25">
      <c r="A34" s="8" t="s">
        <v>71</v>
      </c>
      <c r="B34" s="20">
        <v>2024</v>
      </c>
      <c r="C34" s="5" t="s">
        <v>72</v>
      </c>
      <c r="D34" s="5"/>
      <c r="E34" s="21">
        <v>0</v>
      </c>
      <c r="F34" s="21">
        <v>0</v>
      </c>
      <c r="G34" s="21">
        <f>F34</f>
        <v>0</v>
      </c>
      <c r="H34" s="21">
        <f>F34</f>
        <v>0</v>
      </c>
      <c r="I34" s="21">
        <f>F34</f>
        <v>0</v>
      </c>
      <c r="J34" s="21">
        <f>'[4]4-ИП ТС'!$J$15</f>
        <v>2.760143527463428E-3</v>
      </c>
      <c r="K34" s="21">
        <f>F34</f>
        <v>0</v>
      </c>
      <c r="L34" s="21">
        <v>0</v>
      </c>
      <c r="M34" s="21">
        <f>F34</f>
        <v>0</v>
      </c>
      <c r="N34" s="21">
        <f>F34</f>
        <v>0</v>
      </c>
      <c r="O34" s="21">
        <f>F34</f>
        <v>0</v>
      </c>
      <c r="P34" s="21">
        <f>F34</f>
        <v>0</v>
      </c>
      <c r="Q34" s="9"/>
      <c r="R34" s="11"/>
      <c r="S34" s="3"/>
      <c r="T34" s="3"/>
      <c r="U34" s="3"/>
      <c r="V34" s="3"/>
      <c r="W34" s="3"/>
      <c r="X34" s="3"/>
      <c r="Y34" s="3"/>
    </row>
    <row r="35" spans="1:25" x14ac:dyDescent="0.25">
      <c r="A35" s="8" t="s">
        <v>73</v>
      </c>
      <c r="B35" s="20">
        <v>2025</v>
      </c>
      <c r="C35" s="5" t="s">
        <v>72</v>
      </c>
      <c r="D35" s="5"/>
      <c r="E35" s="21">
        <v>0</v>
      </c>
      <c r="F35" s="21">
        <v>0</v>
      </c>
      <c r="G35" s="21">
        <f>F35</f>
        <v>0</v>
      </c>
      <c r="H35" s="21">
        <f>F35</f>
        <v>0</v>
      </c>
      <c r="I35" s="21">
        <f>F35</f>
        <v>0</v>
      </c>
      <c r="J35" s="21">
        <f>'[4]4-ИП ТС'!$K$15</f>
        <v>2.760143527463428E-3</v>
      </c>
      <c r="K35" s="21">
        <f>F35</f>
        <v>0</v>
      </c>
      <c r="L35" s="21">
        <v>0</v>
      </c>
      <c r="M35" s="21">
        <f>F35</f>
        <v>0</v>
      </c>
      <c r="N35" s="21">
        <f>F35</f>
        <v>0</v>
      </c>
      <c r="O35" s="21">
        <f>F35</f>
        <v>0</v>
      </c>
      <c r="P35" s="21">
        <f>F35</f>
        <v>0</v>
      </c>
      <c r="Q35" s="9"/>
      <c r="R35" s="11"/>
      <c r="S35" s="3"/>
      <c r="T35" s="3"/>
      <c r="U35" s="3"/>
      <c r="V35" s="3"/>
      <c r="W35" s="3"/>
      <c r="X35" s="3"/>
      <c r="Y35" s="3"/>
    </row>
    <row r="36" spans="1:25" x14ac:dyDescent="0.25">
      <c r="A36" s="8" t="s">
        <v>74</v>
      </c>
      <c r="B36" s="20">
        <v>2026</v>
      </c>
      <c r="C36" s="5" t="s">
        <v>72</v>
      </c>
      <c r="D36" s="5"/>
      <c r="E36" s="21">
        <v>0</v>
      </c>
      <c r="F36" s="21">
        <v>0</v>
      </c>
      <c r="G36" s="21">
        <f>F36</f>
        <v>0</v>
      </c>
      <c r="H36" s="21">
        <f>F36</f>
        <v>0</v>
      </c>
      <c r="I36" s="21">
        <f>F36</f>
        <v>0</v>
      </c>
      <c r="J36" s="21">
        <f>'[4]4-ИП ТС'!$L$15</f>
        <v>2.760143527463428E-3</v>
      </c>
      <c r="K36" s="21">
        <f>F36</f>
        <v>0</v>
      </c>
      <c r="L36" s="21">
        <v>0</v>
      </c>
      <c r="M36" s="21">
        <f>F36</f>
        <v>0</v>
      </c>
      <c r="N36" s="21">
        <f>F36</f>
        <v>0</v>
      </c>
      <c r="O36" s="21">
        <f>F36</f>
        <v>0</v>
      </c>
      <c r="P36" s="21">
        <f>F36</f>
        <v>0</v>
      </c>
      <c r="Q36" s="9"/>
      <c r="R36" s="11"/>
      <c r="S36" s="3"/>
      <c r="T36" s="3"/>
      <c r="U36" s="3"/>
      <c r="V36" s="3"/>
      <c r="W36" s="3"/>
      <c r="X36" s="3"/>
      <c r="Y36" s="3"/>
    </row>
    <row r="37" spans="1:25" x14ac:dyDescent="0.25">
      <c r="A37" s="8" t="s">
        <v>75</v>
      </c>
      <c r="B37" s="20">
        <v>2027</v>
      </c>
      <c r="C37" s="5" t="s">
        <v>72</v>
      </c>
      <c r="D37" s="5"/>
      <c r="E37" s="21">
        <v>0</v>
      </c>
      <c r="F37" s="21">
        <v>0</v>
      </c>
      <c r="G37" s="21">
        <f>F37</f>
        <v>0</v>
      </c>
      <c r="H37" s="21">
        <f>F37</f>
        <v>0</v>
      </c>
      <c r="I37" s="21">
        <f>F37</f>
        <v>0</v>
      </c>
      <c r="J37" s="21">
        <f>'[4]4-ИП ТС'!$M$15</f>
        <v>2.760143527463428E-3</v>
      </c>
      <c r="K37" s="21">
        <f>F37</f>
        <v>0</v>
      </c>
      <c r="L37" s="21">
        <v>0</v>
      </c>
      <c r="M37" s="21">
        <f>F37</f>
        <v>0</v>
      </c>
      <c r="N37" s="21">
        <f>F37</f>
        <v>0</v>
      </c>
      <c r="O37" s="21">
        <f>F37</f>
        <v>0</v>
      </c>
      <c r="P37" s="21">
        <f>F37</f>
        <v>0</v>
      </c>
      <c r="Q37" s="9"/>
      <c r="R37" s="11"/>
      <c r="S37" s="3"/>
      <c r="T37" s="3"/>
      <c r="U37" s="3"/>
      <c r="V37" s="3"/>
      <c r="W37" s="3"/>
      <c r="X37" s="3"/>
      <c r="Y37" s="3"/>
    </row>
    <row r="38" spans="1:25" x14ac:dyDescent="0.25">
      <c r="A38" s="8" t="s">
        <v>105</v>
      </c>
      <c r="B38" s="20">
        <v>2028</v>
      </c>
      <c r="C38" s="5" t="s">
        <v>72</v>
      </c>
      <c r="D38" s="5"/>
      <c r="E38" s="21">
        <v>0</v>
      </c>
      <c r="F38" s="21">
        <v>0</v>
      </c>
      <c r="G38" s="21">
        <f>F38</f>
        <v>0</v>
      </c>
      <c r="H38" s="21">
        <f>F38</f>
        <v>0</v>
      </c>
      <c r="I38" s="21">
        <f>F38</f>
        <v>0</v>
      </c>
      <c r="J38" s="21">
        <f>'[4]4-ИП ТС'!$N$15</f>
        <v>2.760143527463428E-3</v>
      </c>
      <c r="K38" s="21">
        <f>F38</f>
        <v>0</v>
      </c>
      <c r="L38" s="21">
        <v>0</v>
      </c>
      <c r="M38" s="21">
        <f>F38</f>
        <v>0</v>
      </c>
      <c r="N38" s="21">
        <f>F38</f>
        <v>0</v>
      </c>
      <c r="O38" s="21">
        <f>F38</f>
        <v>0</v>
      </c>
      <c r="P38" s="21">
        <f>F38</f>
        <v>0</v>
      </c>
      <c r="Q38" s="9"/>
      <c r="R38" s="11"/>
      <c r="S38" s="3"/>
      <c r="T38" s="3"/>
      <c r="U38" s="3"/>
      <c r="V38" s="3"/>
      <c r="W38" s="3"/>
      <c r="X38" s="3"/>
      <c r="Y38" s="3"/>
    </row>
    <row r="39" spans="1:25" ht="141.75" x14ac:dyDescent="0.25">
      <c r="A39" s="8" t="s">
        <v>76</v>
      </c>
      <c r="B39" s="9" t="s">
        <v>77</v>
      </c>
      <c r="C39" s="5" t="s">
        <v>25</v>
      </c>
      <c r="D39" s="5" t="s">
        <v>25</v>
      </c>
      <c r="E39" s="5" t="s">
        <v>25</v>
      </c>
      <c r="F39" s="5" t="s">
        <v>25</v>
      </c>
      <c r="G39" s="5" t="s">
        <v>25</v>
      </c>
      <c r="H39" s="5" t="s">
        <v>25</v>
      </c>
      <c r="I39" s="5" t="s">
        <v>25</v>
      </c>
      <c r="J39" s="5" t="s">
        <v>25</v>
      </c>
      <c r="K39" s="5" t="s">
        <v>25</v>
      </c>
      <c r="L39" s="5" t="s">
        <v>25</v>
      </c>
      <c r="M39" s="5" t="s">
        <v>25</v>
      </c>
      <c r="N39" s="5" t="s">
        <v>25</v>
      </c>
      <c r="O39" s="5" t="s">
        <v>25</v>
      </c>
      <c r="P39" s="5" t="s">
        <v>25</v>
      </c>
      <c r="Q39" s="9"/>
      <c r="R39" s="11"/>
      <c r="S39" s="3"/>
      <c r="T39" s="3"/>
      <c r="U39" s="3"/>
      <c r="V39" s="3"/>
      <c r="W39" s="3"/>
      <c r="X39" s="3"/>
      <c r="Y39" s="3"/>
    </row>
    <row r="40" spans="1:25" x14ac:dyDescent="0.25">
      <c r="A40" s="8" t="s">
        <v>78</v>
      </c>
      <c r="B40" s="20">
        <v>2024</v>
      </c>
      <c r="C40" s="5" t="s">
        <v>79</v>
      </c>
      <c r="D40" s="5"/>
      <c r="E40" s="22">
        <f>'[4]4-ИП ТС'!$Q$12</f>
        <v>161</v>
      </c>
      <c r="F40" s="22">
        <f>'[3]4-ИП ТС'!$Q$12</f>
        <v>169.4</v>
      </c>
      <c r="G40" s="22">
        <f>F40</f>
        <v>169.4</v>
      </c>
      <c r="H40" s="22">
        <f>F40</f>
        <v>169.4</v>
      </c>
      <c r="I40" s="22">
        <f>F40</f>
        <v>169.4</v>
      </c>
      <c r="J40" s="22">
        <f>'[3]4-ИП ТС'!$Q$13</f>
        <v>163</v>
      </c>
      <c r="K40" s="22">
        <f>F40</f>
        <v>169.4</v>
      </c>
      <c r="L40" s="22">
        <f>'[4]4-ИП ТС'!$Q$14</f>
        <v>163.6</v>
      </c>
      <c r="M40" s="22">
        <f>F40</f>
        <v>169.4</v>
      </c>
      <c r="N40" s="22">
        <f>F40</f>
        <v>169.4</v>
      </c>
      <c r="O40" s="22">
        <f>F40</f>
        <v>169.4</v>
      </c>
      <c r="P40" s="22">
        <f>F40</f>
        <v>169.4</v>
      </c>
      <c r="Q40" s="9"/>
      <c r="R40" s="11"/>
      <c r="S40" s="3"/>
      <c r="T40" s="3"/>
      <c r="U40" s="3"/>
      <c r="V40" s="3"/>
      <c r="W40" s="3"/>
      <c r="X40" s="3"/>
      <c r="Y40" s="3"/>
    </row>
    <row r="41" spans="1:25" x14ac:dyDescent="0.25">
      <c r="A41" s="8" t="s">
        <v>80</v>
      </c>
      <c r="B41" s="20">
        <v>2025</v>
      </c>
      <c r="C41" s="5" t="s">
        <v>79</v>
      </c>
      <c r="D41" s="5"/>
      <c r="E41" s="22">
        <f>'[4]4-ИП ТС'!$R$12</f>
        <v>161</v>
      </c>
      <c r="F41" s="22">
        <f>'[3]4-ИП ТС'!$R$12</f>
        <v>169.4</v>
      </c>
      <c r="G41" s="22">
        <f>F41</f>
        <v>169.4</v>
      </c>
      <c r="H41" s="22">
        <f>F41</f>
        <v>169.4</v>
      </c>
      <c r="I41" s="22">
        <f>F41</f>
        <v>169.4</v>
      </c>
      <c r="J41" s="22">
        <f>'[3]4-ИП ТС'!$R$13</f>
        <v>163</v>
      </c>
      <c r="K41" s="22">
        <f>F41</f>
        <v>169.4</v>
      </c>
      <c r="L41" s="22">
        <f>'[4]4-ИП ТС'!$R$14</f>
        <v>163.6</v>
      </c>
      <c r="M41" s="22">
        <f>F41</f>
        <v>169.4</v>
      </c>
      <c r="N41" s="22">
        <f>F41</f>
        <v>169.4</v>
      </c>
      <c r="O41" s="22">
        <f>F41</f>
        <v>169.4</v>
      </c>
      <c r="P41" s="22">
        <f>F41</f>
        <v>169.4</v>
      </c>
      <c r="Q41" s="9"/>
      <c r="R41" s="11"/>
      <c r="S41" s="3"/>
      <c r="T41" s="3"/>
      <c r="U41" s="3"/>
      <c r="V41" s="3"/>
      <c r="W41" s="3"/>
      <c r="X41" s="3"/>
      <c r="Y41" s="3"/>
    </row>
    <row r="42" spans="1:25" x14ac:dyDescent="0.25">
      <c r="A42" s="8" t="s">
        <v>81</v>
      </c>
      <c r="B42" s="20">
        <v>2026</v>
      </c>
      <c r="C42" s="5" t="s">
        <v>79</v>
      </c>
      <c r="D42" s="5"/>
      <c r="E42" s="22">
        <f>'[4]4-ИП ТС'!$S$12</f>
        <v>161</v>
      </c>
      <c r="F42" s="22">
        <f>'[3]4-ИП ТС'!$S$12</f>
        <v>169.4</v>
      </c>
      <c r="G42" s="22">
        <f>F42</f>
        <v>169.4</v>
      </c>
      <c r="H42" s="22">
        <f>F42</f>
        <v>169.4</v>
      </c>
      <c r="I42" s="22">
        <f>F42</f>
        <v>169.4</v>
      </c>
      <c r="J42" s="22">
        <f>'[3]4-ИП ТС'!$S$13</f>
        <v>163</v>
      </c>
      <c r="K42" s="22">
        <f>F42</f>
        <v>169.4</v>
      </c>
      <c r="L42" s="22">
        <f>'[4]4-ИП ТС'!$S$14</f>
        <v>163.6</v>
      </c>
      <c r="M42" s="22">
        <f>F42</f>
        <v>169.4</v>
      </c>
      <c r="N42" s="22">
        <f>F42</f>
        <v>169.4</v>
      </c>
      <c r="O42" s="22">
        <f>F42</f>
        <v>169.4</v>
      </c>
      <c r="P42" s="22">
        <f>F42</f>
        <v>169.4</v>
      </c>
      <c r="Q42" s="9"/>
      <c r="R42" s="11"/>
      <c r="S42" s="3"/>
      <c r="T42" s="3"/>
      <c r="U42" s="3"/>
      <c r="V42" s="3"/>
      <c r="W42" s="3"/>
      <c r="X42" s="3"/>
      <c r="Y42" s="3"/>
    </row>
    <row r="43" spans="1:25" x14ac:dyDescent="0.25">
      <c r="A43" s="8" t="s">
        <v>82</v>
      </c>
      <c r="B43" s="20">
        <v>2027</v>
      </c>
      <c r="C43" s="5" t="s">
        <v>79</v>
      </c>
      <c r="D43" s="5"/>
      <c r="E43" s="22">
        <f>'[4]4-ИП ТС'!$T$12</f>
        <v>161</v>
      </c>
      <c r="F43" s="22">
        <f>'[3]4-ИП ТС'!$T$12</f>
        <v>169.4</v>
      </c>
      <c r="G43" s="22">
        <f>F43</f>
        <v>169.4</v>
      </c>
      <c r="H43" s="22">
        <f>F43</f>
        <v>169.4</v>
      </c>
      <c r="I43" s="22">
        <f>F43</f>
        <v>169.4</v>
      </c>
      <c r="J43" s="22">
        <f>'[3]4-ИП ТС'!$T$13</f>
        <v>163</v>
      </c>
      <c r="K43" s="22">
        <f>F43</f>
        <v>169.4</v>
      </c>
      <c r="L43" s="22">
        <f>'[4]4-ИП ТС'!$T$14</f>
        <v>163.6</v>
      </c>
      <c r="M43" s="22">
        <f>F43</f>
        <v>169.4</v>
      </c>
      <c r="N43" s="22">
        <f>F43</f>
        <v>169.4</v>
      </c>
      <c r="O43" s="22">
        <f>F43</f>
        <v>169.4</v>
      </c>
      <c r="P43" s="22">
        <f>F43</f>
        <v>169.4</v>
      </c>
      <c r="Q43" s="9"/>
      <c r="R43" s="11"/>
      <c r="S43" s="3"/>
      <c r="T43" s="3"/>
      <c r="U43" s="3"/>
      <c r="V43" s="3"/>
      <c r="W43" s="3"/>
      <c r="X43" s="3"/>
      <c r="Y43" s="3"/>
    </row>
    <row r="44" spans="1:25" x14ac:dyDescent="0.25">
      <c r="A44" s="8" t="s">
        <v>106</v>
      </c>
      <c r="B44" s="20">
        <v>2028</v>
      </c>
      <c r="C44" s="5" t="s">
        <v>79</v>
      </c>
      <c r="D44" s="5"/>
      <c r="E44" s="22">
        <f>'[4]4-ИП ТС'!$U$12</f>
        <v>161</v>
      </c>
      <c r="F44" s="22">
        <f>'[3]4-ИП ТС'!$U$12</f>
        <v>169.4</v>
      </c>
      <c r="G44" s="22">
        <f>F44</f>
        <v>169.4</v>
      </c>
      <c r="H44" s="22">
        <f>F44</f>
        <v>169.4</v>
      </c>
      <c r="I44" s="22">
        <f>F44</f>
        <v>169.4</v>
      </c>
      <c r="J44" s="22">
        <f>'[3]4-ИП ТС'!$U$13</f>
        <v>163</v>
      </c>
      <c r="K44" s="22">
        <f>F44</f>
        <v>169.4</v>
      </c>
      <c r="L44" s="22">
        <f>'[4]4-ИП ТС'!$U$14</f>
        <v>163.6</v>
      </c>
      <c r="M44" s="22">
        <f>F44</f>
        <v>169.4</v>
      </c>
      <c r="N44" s="22">
        <f>F44</f>
        <v>169.4</v>
      </c>
      <c r="O44" s="22">
        <f>F44</f>
        <v>169.4</v>
      </c>
      <c r="P44" s="22">
        <f>F44</f>
        <v>169.4</v>
      </c>
      <c r="Q44" s="9"/>
      <c r="R44" s="11"/>
      <c r="S44" s="3"/>
      <c r="T44" s="3"/>
      <c r="U44" s="3"/>
      <c r="V44" s="3"/>
      <c r="W44" s="3"/>
      <c r="X44" s="3"/>
      <c r="Y44" s="3"/>
    </row>
    <row r="45" spans="1:25" ht="141.75" x14ac:dyDescent="0.25">
      <c r="A45" s="8" t="s">
        <v>83</v>
      </c>
      <c r="B45" s="9" t="s">
        <v>84</v>
      </c>
      <c r="C45" s="5" t="s">
        <v>51</v>
      </c>
      <c r="D45" s="5" t="s">
        <v>25</v>
      </c>
      <c r="E45" s="5" t="s">
        <v>25</v>
      </c>
      <c r="F45" s="5" t="s">
        <v>25</v>
      </c>
      <c r="G45" s="5" t="s">
        <v>25</v>
      </c>
      <c r="H45" s="5" t="s">
        <v>25</v>
      </c>
      <c r="I45" s="5" t="s">
        <v>25</v>
      </c>
      <c r="J45" s="5" t="s">
        <v>25</v>
      </c>
      <c r="K45" s="5" t="s">
        <v>25</v>
      </c>
      <c r="L45" s="5" t="s">
        <v>25</v>
      </c>
      <c r="M45" s="5" t="s">
        <v>25</v>
      </c>
      <c r="N45" s="5" t="s">
        <v>25</v>
      </c>
      <c r="O45" s="5" t="s">
        <v>25</v>
      </c>
      <c r="P45" s="5" t="s">
        <v>25</v>
      </c>
      <c r="Q45" s="20" t="s">
        <v>52</v>
      </c>
      <c r="R45" s="11"/>
      <c r="S45" s="3"/>
      <c r="T45" s="3"/>
      <c r="U45" s="3"/>
      <c r="V45" s="3"/>
      <c r="W45" s="3"/>
      <c r="X45" s="3"/>
      <c r="Y45" s="3"/>
    </row>
    <row r="46" spans="1:25" ht="191.25" customHeight="1" x14ac:dyDescent="0.25">
      <c r="A46" s="8" t="s">
        <v>125</v>
      </c>
      <c r="B46" s="9" t="s">
        <v>123</v>
      </c>
      <c r="C46" s="5" t="s">
        <v>25</v>
      </c>
      <c r="D46" s="5" t="s">
        <v>25</v>
      </c>
      <c r="E46" s="5" t="s">
        <v>25</v>
      </c>
      <c r="F46" s="5" t="s">
        <v>25</v>
      </c>
      <c r="G46" s="5" t="s">
        <v>25</v>
      </c>
      <c r="H46" s="5" t="s">
        <v>25</v>
      </c>
      <c r="I46" s="5" t="s">
        <v>25</v>
      </c>
      <c r="J46" s="5" t="s">
        <v>25</v>
      </c>
      <c r="K46" s="5" t="s">
        <v>25</v>
      </c>
      <c r="L46" s="5" t="s">
        <v>25</v>
      </c>
      <c r="M46" s="5" t="s">
        <v>25</v>
      </c>
      <c r="N46" s="5" t="s">
        <v>25</v>
      </c>
      <c r="O46" s="5" t="s">
        <v>25</v>
      </c>
      <c r="P46" s="5" t="s">
        <v>25</v>
      </c>
      <c r="Q46" s="20" t="s">
        <v>128</v>
      </c>
      <c r="R46" s="11"/>
      <c r="S46" s="3"/>
      <c r="T46" s="3"/>
      <c r="U46" s="3"/>
      <c r="V46" s="3"/>
      <c r="W46" s="3"/>
      <c r="X46" s="3"/>
      <c r="Y46" s="3"/>
    </row>
    <row r="47" spans="1:25" ht="78.75" x14ac:dyDescent="0.25">
      <c r="A47" s="8" t="s">
        <v>126</v>
      </c>
      <c r="B47" s="9" t="s">
        <v>124</v>
      </c>
      <c r="C47" s="5" t="s">
        <v>51</v>
      </c>
      <c r="D47" s="5" t="s">
        <v>25</v>
      </c>
      <c r="E47" s="5" t="s">
        <v>25</v>
      </c>
      <c r="F47" s="5" t="s">
        <v>25</v>
      </c>
      <c r="G47" s="5" t="s">
        <v>25</v>
      </c>
      <c r="H47" s="5" t="s">
        <v>25</v>
      </c>
      <c r="I47" s="5" t="s">
        <v>25</v>
      </c>
      <c r="J47" s="5" t="s">
        <v>25</v>
      </c>
      <c r="K47" s="5" t="s">
        <v>25</v>
      </c>
      <c r="L47" s="5" t="s">
        <v>25</v>
      </c>
      <c r="M47" s="5" t="s">
        <v>25</v>
      </c>
      <c r="N47" s="5" t="s">
        <v>25</v>
      </c>
      <c r="O47" s="5" t="s">
        <v>25</v>
      </c>
      <c r="P47" s="5" t="s">
        <v>25</v>
      </c>
      <c r="Q47" s="20" t="s">
        <v>127</v>
      </c>
      <c r="R47" s="11"/>
      <c r="S47" s="3"/>
      <c r="T47" s="3"/>
      <c r="U47" s="3"/>
      <c r="V47" s="3"/>
      <c r="W47" s="3"/>
      <c r="X47" s="3"/>
      <c r="Y47" s="3"/>
    </row>
    <row r="48" spans="1:25" ht="110.25" x14ac:dyDescent="0.25">
      <c r="A48" s="8" t="s">
        <v>85</v>
      </c>
      <c r="B48" s="9" t="s">
        <v>86</v>
      </c>
      <c r="C48" s="5" t="s">
        <v>25</v>
      </c>
      <c r="D48" s="5" t="s">
        <v>25</v>
      </c>
      <c r="E48" s="5" t="s">
        <v>25</v>
      </c>
      <c r="F48" s="5" t="s">
        <v>25</v>
      </c>
      <c r="G48" s="5" t="s">
        <v>25</v>
      </c>
      <c r="H48" s="5" t="s">
        <v>25</v>
      </c>
      <c r="I48" s="5" t="s">
        <v>25</v>
      </c>
      <c r="J48" s="5" t="s">
        <v>25</v>
      </c>
      <c r="K48" s="5" t="s">
        <v>25</v>
      </c>
      <c r="L48" s="5" t="s">
        <v>25</v>
      </c>
      <c r="M48" s="5" t="s">
        <v>25</v>
      </c>
      <c r="N48" s="5" t="s">
        <v>25</v>
      </c>
      <c r="O48" s="5" t="s">
        <v>25</v>
      </c>
      <c r="P48" s="5" t="s">
        <v>25</v>
      </c>
      <c r="Q48" s="9"/>
      <c r="R48" s="3"/>
      <c r="S48" s="3"/>
      <c r="T48" s="3"/>
      <c r="U48" s="3"/>
      <c r="V48" s="3"/>
      <c r="W48" s="3"/>
      <c r="X48" s="3"/>
      <c r="Y48" s="3"/>
    </row>
    <row r="49" spans="1:25" ht="47.25" x14ac:dyDescent="0.25">
      <c r="A49" s="8" t="s">
        <v>87</v>
      </c>
      <c r="B49" s="9" t="s">
        <v>88</v>
      </c>
      <c r="C49" s="5" t="s">
        <v>25</v>
      </c>
      <c r="D49" s="5" t="s">
        <v>25</v>
      </c>
      <c r="E49" s="5" t="s">
        <v>25</v>
      </c>
      <c r="F49" s="5" t="s">
        <v>25</v>
      </c>
      <c r="G49" s="5" t="s">
        <v>25</v>
      </c>
      <c r="H49" s="5" t="s">
        <v>25</v>
      </c>
      <c r="I49" s="5" t="s">
        <v>25</v>
      </c>
      <c r="J49" s="5" t="s">
        <v>25</v>
      </c>
      <c r="K49" s="5" t="s">
        <v>25</v>
      </c>
      <c r="L49" s="5" t="s">
        <v>25</v>
      </c>
      <c r="M49" s="5" t="s">
        <v>25</v>
      </c>
      <c r="N49" s="5" t="s">
        <v>25</v>
      </c>
      <c r="O49" s="5" t="s">
        <v>25</v>
      </c>
      <c r="P49" s="5" t="s">
        <v>25</v>
      </c>
      <c r="Q49" s="9" t="s">
        <v>89</v>
      </c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1"/>
      <c r="B50" s="1"/>
      <c r="C50" s="1"/>
      <c r="D50" s="1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3"/>
      <c r="R50" s="3"/>
      <c r="S50" s="3"/>
      <c r="T50" s="3"/>
      <c r="U50" s="3"/>
      <c r="V50" s="3"/>
      <c r="W50" s="3"/>
      <c r="X50" s="3"/>
      <c r="Y50" s="3"/>
    </row>
  </sheetData>
  <mergeCells count="5">
    <mergeCell ref="Q16:Q31"/>
    <mergeCell ref="A1:D1"/>
    <mergeCell ref="A2:Q2"/>
    <mergeCell ref="A3:Q3"/>
    <mergeCell ref="A4:Q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Q3"/>
    </sheetView>
  </sheetViews>
  <sheetFormatPr defaultRowHeight="15.75" x14ac:dyDescent="0.25"/>
  <cols>
    <col min="1" max="1" width="11.28515625" style="4" customWidth="1"/>
    <col min="2" max="2" width="44.28515625" style="4" customWidth="1"/>
    <col min="3" max="3" width="18.28515625" style="4" customWidth="1"/>
    <col min="4" max="16" width="23.28515625" style="4" customWidth="1"/>
    <col min="17" max="17" width="43.85546875" style="4" customWidth="1"/>
    <col min="18" max="16384" width="9.140625" style="4"/>
  </cols>
  <sheetData>
    <row r="1" spans="1:24" x14ac:dyDescent="0.25">
      <c r="A1" s="29"/>
      <c r="B1" s="29"/>
      <c r="C1" s="29"/>
      <c r="D1" s="2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0</v>
      </c>
      <c r="R1" s="3"/>
      <c r="S1" s="3"/>
      <c r="T1" s="3"/>
      <c r="U1" s="3"/>
      <c r="V1" s="3"/>
      <c r="W1" s="3"/>
      <c r="X1" s="3"/>
    </row>
    <row r="2" spans="1:24" ht="78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"/>
      <c r="S2" s="3"/>
      <c r="T2" s="3"/>
      <c r="U2" s="3"/>
      <c r="V2" s="3"/>
      <c r="W2" s="3"/>
      <c r="X2" s="3"/>
    </row>
    <row r="3" spans="1:24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"/>
      <c r="S3" s="3"/>
      <c r="T3" s="3"/>
      <c r="U3" s="3"/>
      <c r="V3" s="3"/>
      <c r="W3" s="3"/>
      <c r="X3" s="3"/>
    </row>
    <row r="4" spans="1:24" ht="18.75" x14ac:dyDescent="0.25">
      <c r="A4" s="30" t="s">
        <v>90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"/>
      <c r="S4" s="3"/>
      <c r="T4" s="3"/>
      <c r="U4" s="3"/>
      <c r="V4" s="3"/>
      <c r="W4" s="3"/>
      <c r="X4" s="3"/>
    </row>
    <row r="5" spans="1:24" ht="31.5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  <c r="N5" s="6" t="s">
        <v>7</v>
      </c>
      <c r="O5" s="6" t="s">
        <v>7</v>
      </c>
      <c r="P5" s="6" t="s">
        <v>7</v>
      </c>
      <c r="Q5" s="5" t="s">
        <v>8</v>
      </c>
      <c r="R5" s="7"/>
      <c r="S5" s="3"/>
      <c r="T5" s="3"/>
      <c r="U5" s="3"/>
      <c r="V5" s="3"/>
      <c r="W5" s="3"/>
      <c r="X5" s="3"/>
    </row>
    <row r="6" spans="1:24" x14ac:dyDescent="0.25">
      <c r="A6" s="25" t="s">
        <v>9</v>
      </c>
      <c r="B6" s="25" t="s">
        <v>10</v>
      </c>
      <c r="C6" s="25" t="s">
        <v>11</v>
      </c>
      <c r="D6" s="25" t="s">
        <v>12</v>
      </c>
      <c r="E6" s="25" t="s">
        <v>13</v>
      </c>
      <c r="F6" s="25" t="s">
        <v>14</v>
      </c>
      <c r="G6" s="25" t="s">
        <v>15</v>
      </c>
      <c r="H6" s="25" t="s">
        <v>16</v>
      </c>
      <c r="I6" s="25" t="s">
        <v>17</v>
      </c>
      <c r="J6" s="25" t="s">
        <v>18</v>
      </c>
      <c r="K6" s="25" t="s">
        <v>19</v>
      </c>
      <c r="L6" s="25" t="s">
        <v>20</v>
      </c>
      <c r="M6" s="25" t="s">
        <v>21</v>
      </c>
      <c r="N6" s="25" t="s">
        <v>22</v>
      </c>
      <c r="O6" s="25" t="s">
        <v>23</v>
      </c>
      <c r="P6" s="25" t="s">
        <v>108</v>
      </c>
      <c r="Q6" s="25" t="s">
        <v>39</v>
      </c>
      <c r="R6" s="7"/>
      <c r="S6" s="3"/>
      <c r="T6" s="3"/>
      <c r="U6" s="3"/>
      <c r="V6" s="3"/>
      <c r="W6" s="3"/>
      <c r="X6" s="3"/>
    </row>
    <row r="7" spans="1:24" ht="220.5" x14ac:dyDescent="0.25">
      <c r="A7" s="8">
        <v>1</v>
      </c>
      <c r="B7" s="9" t="s">
        <v>24</v>
      </c>
      <c r="C7" s="5" t="s">
        <v>25</v>
      </c>
      <c r="D7" s="10" t="s">
        <v>107</v>
      </c>
      <c r="E7" s="10" t="s">
        <v>109</v>
      </c>
      <c r="F7" s="10" t="s">
        <v>96</v>
      </c>
      <c r="G7" s="10" t="s">
        <v>97</v>
      </c>
      <c r="H7" s="10" t="s">
        <v>110</v>
      </c>
      <c r="I7" s="10" t="s">
        <v>111</v>
      </c>
      <c r="J7" s="10" t="s">
        <v>26</v>
      </c>
      <c r="K7" s="10" t="s">
        <v>112</v>
      </c>
      <c r="L7" s="10" t="s">
        <v>113</v>
      </c>
      <c r="M7" s="10" t="s">
        <v>114</v>
      </c>
      <c r="N7" s="10" t="s">
        <v>115</v>
      </c>
      <c r="O7" s="10" t="s">
        <v>116</v>
      </c>
      <c r="P7" s="10" t="s">
        <v>117</v>
      </c>
      <c r="Q7" s="9" t="s">
        <v>27</v>
      </c>
      <c r="R7" s="11"/>
      <c r="S7" s="3"/>
      <c r="T7" s="3"/>
      <c r="U7" s="3"/>
      <c r="V7" s="3"/>
      <c r="W7" s="3"/>
      <c r="X7" s="3"/>
    </row>
    <row r="8" spans="1:24" ht="47.25" x14ac:dyDescent="0.25">
      <c r="A8" s="8">
        <v>2</v>
      </c>
      <c r="B8" s="9" t="s">
        <v>28</v>
      </c>
      <c r="C8" s="5" t="s">
        <v>25</v>
      </c>
      <c r="D8" s="12" t="s">
        <v>104</v>
      </c>
      <c r="E8" s="5" t="s">
        <v>25</v>
      </c>
      <c r="F8" s="5" t="s">
        <v>25</v>
      </c>
      <c r="G8" s="5" t="s">
        <v>25</v>
      </c>
      <c r="H8" s="5" t="s">
        <v>25</v>
      </c>
      <c r="I8" s="5" t="s">
        <v>25</v>
      </c>
      <c r="J8" s="5" t="s">
        <v>25</v>
      </c>
      <c r="K8" s="5" t="s">
        <v>25</v>
      </c>
      <c r="L8" s="5" t="s">
        <v>25</v>
      </c>
      <c r="M8" s="5" t="s">
        <v>25</v>
      </c>
      <c r="N8" s="5" t="s">
        <v>25</v>
      </c>
      <c r="O8" s="5" t="s">
        <v>25</v>
      </c>
      <c r="P8" s="5" t="s">
        <v>25</v>
      </c>
      <c r="Q8" s="9" t="s">
        <v>29</v>
      </c>
      <c r="R8" s="11"/>
      <c r="S8" s="3"/>
      <c r="T8" s="3"/>
      <c r="U8" s="3"/>
      <c r="V8" s="3"/>
      <c r="W8" s="3"/>
      <c r="X8" s="3"/>
    </row>
    <row r="9" spans="1:24" ht="47.25" x14ac:dyDescent="0.25">
      <c r="A9" s="8" t="s">
        <v>30</v>
      </c>
      <c r="B9" s="9" t="s">
        <v>31</v>
      </c>
      <c r="C9" s="5" t="s">
        <v>25</v>
      </c>
      <c r="D9" s="24">
        <v>45512</v>
      </c>
      <c r="E9" s="5" t="s">
        <v>25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5" t="s">
        <v>25</v>
      </c>
      <c r="O9" s="5" t="s">
        <v>25</v>
      </c>
      <c r="P9" s="5" t="s">
        <v>25</v>
      </c>
      <c r="Q9" s="9" t="s">
        <v>32</v>
      </c>
      <c r="R9" s="11"/>
      <c r="S9" s="3"/>
      <c r="T9" s="3"/>
      <c r="U9" s="3"/>
      <c r="V9" s="3"/>
      <c r="W9" s="3"/>
      <c r="X9" s="3"/>
    </row>
    <row r="10" spans="1:24" ht="47.25" x14ac:dyDescent="0.25">
      <c r="A10" s="8" t="s">
        <v>11</v>
      </c>
      <c r="B10" s="9" t="s">
        <v>33</v>
      </c>
      <c r="C10" s="5" t="s">
        <v>25</v>
      </c>
      <c r="D10" s="13" t="s">
        <v>34</v>
      </c>
      <c r="E10" s="5" t="s">
        <v>25</v>
      </c>
      <c r="F10" s="5" t="s">
        <v>25</v>
      </c>
      <c r="G10" s="5" t="s">
        <v>25</v>
      </c>
      <c r="H10" s="5" t="s">
        <v>25</v>
      </c>
      <c r="I10" s="5" t="s">
        <v>25</v>
      </c>
      <c r="J10" s="5" t="s">
        <v>25</v>
      </c>
      <c r="K10" s="5" t="s">
        <v>25</v>
      </c>
      <c r="L10" s="5" t="s">
        <v>25</v>
      </c>
      <c r="M10" s="5" t="s">
        <v>25</v>
      </c>
      <c r="N10" s="5" t="s">
        <v>25</v>
      </c>
      <c r="O10" s="5" t="s">
        <v>25</v>
      </c>
      <c r="P10" s="5" t="s">
        <v>25</v>
      </c>
      <c r="Q10" s="9" t="s">
        <v>35</v>
      </c>
      <c r="R10" s="11"/>
      <c r="S10" s="3"/>
      <c r="T10" s="3"/>
      <c r="U10" s="3"/>
      <c r="V10" s="3"/>
      <c r="W10" s="3"/>
      <c r="X10" s="3"/>
    </row>
    <row r="11" spans="1:24" ht="110.25" x14ac:dyDescent="0.25">
      <c r="A11" s="8" t="s">
        <v>12</v>
      </c>
      <c r="B11" s="9" t="s">
        <v>36</v>
      </c>
      <c r="C11" s="5" t="s">
        <v>25</v>
      </c>
      <c r="D11" s="10" t="s">
        <v>37</v>
      </c>
      <c r="E11" s="5" t="s">
        <v>25</v>
      </c>
      <c r="F11" s="5" t="s">
        <v>25</v>
      </c>
      <c r="G11" s="5" t="s">
        <v>25</v>
      </c>
      <c r="H11" s="5" t="s">
        <v>25</v>
      </c>
      <c r="I11" s="5" t="s">
        <v>25</v>
      </c>
      <c r="J11" s="5" t="s">
        <v>25</v>
      </c>
      <c r="K11" s="5" t="s">
        <v>25</v>
      </c>
      <c r="L11" s="5" t="s">
        <v>25</v>
      </c>
      <c r="M11" s="5" t="s">
        <v>25</v>
      </c>
      <c r="N11" s="5" t="s">
        <v>25</v>
      </c>
      <c r="O11" s="5" t="s">
        <v>25</v>
      </c>
      <c r="P11" s="5" t="s">
        <v>25</v>
      </c>
      <c r="Q11" s="9" t="s">
        <v>38</v>
      </c>
      <c r="R11" s="11"/>
      <c r="S11" s="3"/>
      <c r="T11" s="3"/>
      <c r="U11" s="3"/>
      <c r="V11" s="3"/>
      <c r="W11" s="3"/>
      <c r="X11" s="3"/>
    </row>
    <row r="12" spans="1:24" ht="47.25" x14ac:dyDescent="0.25">
      <c r="A12" s="8" t="s">
        <v>39</v>
      </c>
      <c r="B12" s="9" t="s">
        <v>40</v>
      </c>
      <c r="C12" s="5" t="s">
        <v>25</v>
      </c>
      <c r="D12" s="10" t="s">
        <v>41</v>
      </c>
      <c r="E12" s="5" t="s">
        <v>25</v>
      </c>
      <c r="F12" s="5" t="s">
        <v>25</v>
      </c>
      <c r="G12" s="5" t="s">
        <v>25</v>
      </c>
      <c r="H12" s="5" t="s">
        <v>25</v>
      </c>
      <c r="I12" s="5" t="s">
        <v>25</v>
      </c>
      <c r="J12" s="5" t="s">
        <v>25</v>
      </c>
      <c r="K12" s="5" t="s">
        <v>25</v>
      </c>
      <c r="L12" s="5" t="s">
        <v>25</v>
      </c>
      <c r="M12" s="5" t="s">
        <v>25</v>
      </c>
      <c r="N12" s="5" t="s">
        <v>25</v>
      </c>
      <c r="O12" s="5" t="s">
        <v>25</v>
      </c>
      <c r="P12" s="5" t="s">
        <v>25</v>
      </c>
      <c r="Q12" s="9" t="s">
        <v>42</v>
      </c>
      <c r="R12" s="11"/>
      <c r="S12" s="3"/>
      <c r="T12" s="3"/>
      <c r="U12" s="3"/>
      <c r="V12" s="3"/>
      <c r="W12" s="3"/>
      <c r="X12" s="3"/>
    </row>
    <row r="13" spans="1:24" ht="47.25" x14ac:dyDescent="0.25">
      <c r="A13" s="8" t="s">
        <v>43</v>
      </c>
      <c r="B13" s="9" t="s">
        <v>44</v>
      </c>
      <c r="C13" s="5" t="s">
        <v>25</v>
      </c>
      <c r="D13" s="12" t="s">
        <v>102</v>
      </c>
      <c r="E13" s="14">
        <v>44197</v>
      </c>
      <c r="F13" s="14">
        <v>45658</v>
      </c>
      <c r="G13" s="14">
        <v>46023</v>
      </c>
      <c r="H13" s="14">
        <v>45658</v>
      </c>
      <c r="I13" s="14">
        <v>45658</v>
      </c>
      <c r="J13" s="14">
        <v>45658</v>
      </c>
      <c r="K13" s="14">
        <v>44927</v>
      </c>
      <c r="L13" s="14">
        <v>44927</v>
      </c>
      <c r="M13" s="14">
        <v>45292</v>
      </c>
      <c r="N13" s="14">
        <v>45658</v>
      </c>
      <c r="O13" s="14">
        <v>44927</v>
      </c>
      <c r="P13" s="14">
        <v>45658</v>
      </c>
      <c r="Q13" s="9" t="s">
        <v>45</v>
      </c>
      <c r="R13" s="11"/>
      <c r="S13" s="3"/>
      <c r="T13" s="3"/>
      <c r="U13" s="3"/>
      <c r="V13" s="3"/>
      <c r="W13" s="3"/>
      <c r="X13" s="3"/>
    </row>
    <row r="14" spans="1:24" ht="63" x14ac:dyDescent="0.25">
      <c r="A14" s="8" t="s">
        <v>46</v>
      </c>
      <c r="B14" s="9" t="s">
        <v>47</v>
      </c>
      <c r="C14" s="5" t="s">
        <v>25</v>
      </c>
      <c r="D14" s="12" t="s">
        <v>103</v>
      </c>
      <c r="E14" s="14">
        <v>46022</v>
      </c>
      <c r="F14" s="14">
        <v>46022</v>
      </c>
      <c r="G14" s="14">
        <v>46387</v>
      </c>
      <c r="H14" s="14">
        <v>47118</v>
      </c>
      <c r="I14" s="14">
        <v>46022</v>
      </c>
      <c r="J14" s="14">
        <v>46022</v>
      </c>
      <c r="K14" s="14">
        <v>45657</v>
      </c>
      <c r="L14" s="14">
        <v>45657</v>
      </c>
      <c r="M14" s="14">
        <v>46022</v>
      </c>
      <c r="N14" s="14">
        <v>46022</v>
      </c>
      <c r="O14" s="14">
        <v>45657</v>
      </c>
      <c r="P14" s="14">
        <v>46752</v>
      </c>
      <c r="Q14" s="9" t="s">
        <v>48</v>
      </c>
      <c r="R14" s="11"/>
      <c r="S14" s="3"/>
      <c r="T14" s="3"/>
      <c r="U14" s="3"/>
      <c r="V14" s="3"/>
      <c r="W14" s="3"/>
      <c r="X14" s="3"/>
    </row>
    <row r="15" spans="1:24" ht="157.5" x14ac:dyDescent="0.25">
      <c r="A15" s="8" t="s">
        <v>49</v>
      </c>
      <c r="B15" s="9" t="s">
        <v>50</v>
      </c>
      <c r="C15" s="5" t="s">
        <v>51</v>
      </c>
      <c r="D15" s="15">
        <f>D16+D17+D20+D23+D26+D29</f>
        <v>5192416.6917867325</v>
      </c>
      <c r="E15" s="15">
        <f t="shared" ref="E15:P15" si="0">E16+E17+E20+E23+E26+E29</f>
        <v>4682241.639144063</v>
      </c>
      <c r="F15" s="15">
        <f t="shared" si="0"/>
        <v>6703.6129139685381</v>
      </c>
      <c r="G15" s="15">
        <f t="shared" si="0"/>
        <v>3411.2608394987474</v>
      </c>
      <c r="H15" s="15">
        <f t="shared" si="0"/>
        <v>233028.33614383166</v>
      </c>
      <c r="I15" s="15">
        <f t="shared" si="0"/>
        <v>41694.533733542652</v>
      </c>
      <c r="J15" s="15">
        <f t="shared" si="0"/>
        <v>4724.1369111172571</v>
      </c>
      <c r="K15" s="15">
        <f t="shared" si="0"/>
        <v>77291.666804842331</v>
      </c>
      <c r="L15" s="15">
        <f t="shared" si="0"/>
        <v>13816.786807901772</v>
      </c>
      <c r="M15" s="15">
        <f t="shared" si="0"/>
        <v>70219.432571462748</v>
      </c>
      <c r="N15" s="15">
        <f t="shared" si="0"/>
        <v>30690.400317759595</v>
      </c>
      <c r="O15" s="15">
        <f t="shared" si="0"/>
        <v>2149.362149416073</v>
      </c>
      <c r="P15" s="15">
        <f t="shared" si="0"/>
        <v>26445.523449328502</v>
      </c>
      <c r="Q15" s="9" t="s">
        <v>52</v>
      </c>
      <c r="R15" s="11"/>
      <c r="S15" s="3"/>
      <c r="T15" s="3"/>
      <c r="U15" s="3"/>
      <c r="V15" s="3"/>
      <c r="W15" s="3"/>
      <c r="X15" s="3"/>
    </row>
    <row r="16" spans="1:24" ht="28.5" customHeight="1" x14ac:dyDescent="0.25">
      <c r="A16" s="8" t="s">
        <v>53</v>
      </c>
      <c r="B16" s="9" t="s">
        <v>118</v>
      </c>
      <c r="C16" s="5" t="s">
        <v>51</v>
      </c>
      <c r="D16" s="18">
        <f>SUM(E16:P16)</f>
        <v>2893628.9313017786</v>
      </c>
      <c r="E16" s="15">
        <f>'[5]2-ИП ТС кор New'!$U$26</f>
        <v>2844532.8859638721</v>
      </c>
      <c r="F16" s="15"/>
      <c r="G16" s="15"/>
      <c r="H16" s="15"/>
      <c r="I16" s="15"/>
      <c r="J16" s="15"/>
      <c r="K16" s="15">
        <f>'[5]2-ИП ТС кор New'!$U$32</f>
        <v>41973.334861223426</v>
      </c>
      <c r="L16" s="15">
        <f>'[5]2-ИП ТС кор New'!$U$33</f>
        <v>7122.7104766830153</v>
      </c>
      <c r="M16" s="15"/>
      <c r="N16" s="15"/>
      <c r="O16" s="15"/>
      <c r="P16" s="15"/>
      <c r="Q16" s="31" t="s">
        <v>122</v>
      </c>
      <c r="R16" s="11"/>
      <c r="S16" s="3"/>
      <c r="T16" s="3"/>
      <c r="U16" s="3"/>
      <c r="V16" s="3"/>
      <c r="W16" s="3"/>
      <c r="X16" s="3"/>
    </row>
    <row r="17" spans="1:24" ht="28.5" customHeight="1" x14ac:dyDescent="0.25">
      <c r="A17" s="8" t="s">
        <v>58</v>
      </c>
      <c r="B17" s="16">
        <v>2024</v>
      </c>
      <c r="C17" s="5" t="s">
        <v>51</v>
      </c>
      <c r="D17" s="15">
        <f>D18+D19</f>
        <v>586941.33611154906</v>
      </c>
      <c r="E17" s="15">
        <f>E18+E19</f>
        <v>513941.65441389102</v>
      </c>
      <c r="F17" s="15">
        <f>F18+F19</f>
        <v>0</v>
      </c>
      <c r="G17" s="15">
        <f>G18+G19</f>
        <v>0</v>
      </c>
      <c r="H17" s="15">
        <f t="shared" ref="H17:P17" si="1">H18+H19</f>
        <v>0</v>
      </c>
      <c r="I17" s="15">
        <f t="shared" si="1"/>
        <v>0</v>
      </c>
      <c r="J17" s="15">
        <f t="shared" si="1"/>
        <v>0</v>
      </c>
      <c r="K17" s="15">
        <f t="shared" si="1"/>
        <v>35318.331943618912</v>
      </c>
      <c r="L17" s="15">
        <f t="shared" si="1"/>
        <v>6694.0763312187555</v>
      </c>
      <c r="M17" s="15">
        <f t="shared" si="1"/>
        <v>28837.911273404294</v>
      </c>
      <c r="N17" s="15">
        <f t="shared" si="1"/>
        <v>0</v>
      </c>
      <c r="O17" s="15">
        <f t="shared" si="1"/>
        <v>2149.362149416073</v>
      </c>
      <c r="P17" s="15">
        <f t="shared" si="1"/>
        <v>0</v>
      </c>
      <c r="Q17" s="31"/>
      <c r="R17" s="11"/>
      <c r="S17" s="3"/>
      <c r="T17" s="3"/>
      <c r="U17" s="3"/>
      <c r="V17" s="3"/>
      <c r="W17" s="3"/>
      <c r="X17" s="3"/>
    </row>
    <row r="18" spans="1:24" ht="28.5" customHeight="1" x14ac:dyDescent="0.25">
      <c r="A18" s="8" t="s">
        <v>59</v>
      </c>
      <c r="B18" s="17" t="s">
        <v>55</v>
      </c>
      <c r="C18" s="5" t="s">
        <v>51</v>
      </c>
      <c r="D18" s="18">
        <f>SUM(E18:P18)</f>
        <v>586941.33611154906</v>
      </c>
      <c r="E18" s="19">
        <f>'[5]2-ИП ТС кор New'!$V$26</f>
        <v>513941.65441389102</v>
      </c>
      <c r="F18" s="19"/>
      <c r="G18" s="19"/>
      <c r="H18" s="19"/>
      <c r="I18" s="19"/>
      <c r="J18" s="19"/>
      <c r="K18" s="19">
        <f>'[5]2-ИП ТС кор New'!$V$32</f>
        <v>35318.331943618912</v>
      </c>
      <c r="L18" s="19">
        <f>'[5]2-ИП ТС кор New'!$V$33</f>
        <v>6694.0763312187555</v>
      </c>
      <c r="M18" s="19">
        <f>'[5]2-ИП ТС кор New'!$V$34</f>
        <v>28837.911273404294</v>
      </c>
      <c r="N18" s="19"/>
      <c r="O18" s="19">
        <f>'[5]2-ИП ТС кор New'!$V$36</f>
        <v>2149.362149416073</v>
      </c>
      <c r="P18" s="19"/>
      <c r="Q18" s="31"/>
      <c r="R18" s="11"/>
      <c r="S18" s="3"/>
      <c r="T18" s="3"/>
      <c r="U18" s="3"/>
      <c r="V18" s="3"/>
      <c r="W18" s="3"/>
      <c r="X18" s="3"/>
    </row>
    <row r="19" spans="1:24" ht="31.5" hidden="1" customHeight="1" x14ac:dyDescent="0.25">
      <c r="A19" s="8" t="s">
        <v>60</v>
      </c>
      <c r="B19" s="17" t="s">
        <v>57</v>
      </c>
      <c r="C19" s="5" t="s">
        <v>51</v>
      </c>
      <c r="D19" s="18">
        <f>SUM(E19:P19)</f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31"/>
      <c r="R19" s="11"/>
      <c r="S19" s="3"/>
      <c r="T19" s="3"/>
      <c r="U19" s="3"/>
      <c r="V19" s="3"/>
      <c r="W19" s="3"/>
      <c r="X19" s="3"/>
    </row>
    <row r="20" spans="1:24" ht="28.5" customHeight="1" x14ac:dyDescent="0.25">
      <c r="A20" s="8" t="s">
        <v>61</v>
      </c>
      <c r="B20" s="16">
        <v>2025</v>
      </c>
      <c r="C20" s="5" t="s">
        <v>51</v>
      </c>
      <c r="D20" s="15">
        <f>D21+D22</f>
        <v>1515287.0759153913</v>
      </c>
      <c r="E20" s="15">
        <f>E21+E22</f>
        <v>1323767.0987662997</v>
      </c>
      <c r="F20" s="15">
        <f>F21+F22</f>
        <v>6703.6129139685381</v>
      </c>
      <c r="G20" s="15">
        <f>G21+G22</f>
        <v>0</v>
      </c>
      <c r="H20" s="15">
        <f t="shared" ref="H20:P20" si="2">H21+H22</f>
        <v>57133.163833836945</v>
      </c>
      <c r="I20" s="15">
        <f t="shared" si="2"/>
        <v>41694.533733542652</v>
      </c>
      <c r="J20" s="15">
        <f t="shared" si="2"/>
        <v>4724.1369111172571</v>
      </c>
      <c r="K20" s="15">
        <f t="shared" si="2"/>
        <v>0</v>
      </c>
      <c r="L20" s="15">
        <f t="shared" si="2"/>
        <v>0</v>
      </c>
      <c r="M20" s="15">
        <f t="shared" si="2"/>
        <v>41381.521298058455</v>
      </c>
      <c r="N20" s="15">
        <f t="shared" si="2"/>
        <v>30690.400317759595</v>
      </c>
      <c r="O20" s="15">
        <f t="shared" si="2"/>
        <v>0</v>
      </c>
      <c r="P20" s="15">
        <f t="shared" si="2"/>
        <v>9192.6081408082537</v>
      </c>
      <c r="Q20" s="31"/>
      <c r="R20" s="11"/>
      <c r="S20" s="3"/>
      <c r="T20" s="3"/>
      <c r="U20" s="3"/>
      <c r="V20" s="3"/>
      <c r="W20" s="3"/>
      <c r="X20" s="3"/>
    </row>
    <row r="21" spans="1:24" ht="28.5" customHeight="1" x14ac:dyDescent="0.25">
      <c r="A21" s="8" t="s">
        <v>62</v>
      </c>
      <c r="B21" s="17" t="s">
        <v>55</v>
      </c>
      <c r="C21" s="5" t="s">
        <v>51</v>
      </c>
      <c r="D21" s="18">
        <f>SUM(E21:P21)</f>
        <v>191519.97714909172</v>
      </c>
      <c r="E21" s="19"/>
      <c r="F21" s="19">
        <f>'[5]2-ИП ТС кор New'!$W$27</f>
        <v>6703.6129139685381</v>
      </c>
      <c r="G21" s="19"/>
      <c r="H21" s="19">
        <f>'[5]2-ИП ТС кор New'!$W$29</f>
        <v>57133.163833836945</v>
      </c>
      <c r="I21" s="19">
        <f>'[5]2-ИП ТС кор New'!$W$30</f>
        <v>41694.533733542652</v>
      </c>
      <c r="J21" s="19">
        <f>'[5]2-ИП ТС кор New'!$W$31</f>
        <v>4724.1369111172571</v>
      </c>
      <c r="K21" s="19"/>
      <c r="L21" s="19"/>
      <c r="M21" s="19">
        <f>'[5]2-ИП ТС кор New'!$W$34</f>
        <v>41381.521298058455</v>
      </c>
      <c r="N21" s="19">
        <f>'[5]2-ИП ТС кор New'!$W$35</f>
        <v>30690.400317759595</v>
      </c>
      <c r="O21" s="19"/>
      <c r="P21" s="19">
        <f>'[5]2-ИП ТС кор New'!$W$37</f>
        <v>9192.6081408082537</v>
      </c>
      <c r="Q21" s="31"/>
      <c r="R21" s="11"/>
      <c r="S21" s="3"/>
      <c r="T21" s="3"/>
      <c r="U21" s="3"/>
      <c r="V21" s="3"/>
      <c r="W21" s="3"/>
      <c r="X21" s="3"/>
    </row>
    <row r="22" spans="1:24" ht="31.5" customHeight="1" x14ac:dyDescent="0.25">
      <c r="A22" s="8" t="s">
        <v>63</v>
      </c>
      <c r="B22" s="17" t="s">
        <v>57</v>
      </c>
      <c r="C22" s="5" t="s">
        <v>51</v>
      </c>
      <c r="D22" s="18">
        <f>SUM(E22:P22)</f>
        <v>1323767.0987662997</v>
      </c>
      <c r="E22" s="19">
        <f>'[5]2-ИП ТС кор New'!$W$26</f>
        <v>1323767.0987662997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31"/>
      <c r="R22" s="11"/>
      <c r="S22" s="3"/>
      <c r="T22" s="3"/>
      <c r="U22" s="3"/>
      <c r="V22" s="3"/>
      <c r="W22" s="3"/>
      <c r="X22" s="3"/>
    </row>
    <row r="23" spans="1:24" ht="28.5" customHeight="1" x14ac:dyDescent="0.25">
      <c r="A23" s="8" t="s">
        <v>64</v>
      </c>
      <c r="B23" s="16">
        <v>2026</v>
      </c>
      <c r="C23" s="5" t="s">
        <v>51</v>
      </c>
      <c r="D23" s="15">
        <f>D24+D25</f>
        <v>67951.700995088671</v>
      </c>
      <c r="E23" s="15">
        <f>E24+E25</f>
        <v>0</v>
      </c>
      <c r="F23" s="15">
        <f>F24+F25</f>
        <v>0</v>
      </c>
      <c r="G23" s="15">
        <f>G24+G25</f>
        <v>3411.2608394987474</v>
      </c>
      <c r="H23" s="15">
        <f t="shared" ref="H23:P23" si="3">H24+H25</f>
        <v>56129.42980018961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0</v>
      </c>
      <c r="P23" s="15">
        <f t="shared" si="3"/>
        <v>8411.0103554003199</v>
      </c>
      <c r="Q23" s="31"/>
      <c r="R23" s="11"/>
      <c r="S23" s="3"/>
      <c r="T23" s="3"/>
      <c r="U23" s="3"/>
      <c r="V23" s="3"/>
      <c r="W23" s="3"/>
      <c r="X23" s="3"/>
    </row>
    <row r="24" spans="1:24" ht="28.5" customHeight="1" x14ac:dyDescent="0.25">
      <c r="A24" s="8" t="s">
        <v>65</v>
      </c>
      <c r="B24" s="17" t="s">
        <v>55</v>
      </c>
      <c r="C24" s="5" t="s">
        <v>51</v>
      </c>
      <c r="D24" s="18">
        <f>SUM(E24:P24)</f>
        <v>67951.700995088671</v>
      </c>
      <c r="E24" s="19"/>
      <c r="F24" s="19"/>
      <c r="G24" s="19">
        <f>'[5]2-ИП ТС кор New'!$X$28</f>
        <v>3411.2608394987474</v>
      </c>
      <c r="H24" s="19">
        <f>'[5]2-ИП ТС кор New'!$X$29</f>
        <v>56129.42980018961</v>
      </c>
      <c r="I24" s="19"/>
      <c r="J24" s="19"/>
      <c r="K24" s="19"/>
      <c r="L24" s="19"/>
      <c r="M24" s="19"/>
      <c r="N24" s="19"/>
      <c r="O24" s="19"/>
      <c r="P24" s="19">
        <f>'[5]2-ИП ТС кор New'!$X$37</f>
        <v>8411.0103554003199</v>
      </c>
      <c r="Q24" s="31"/>
      <c r="R24" s="11"/>
      <c r="S24" s="3"/>
      <c r="T24" s="3"/>
      <c r="U24" s="3"/>
      <c r="V24" s="3"/>
      <c r="W24" s="3"/>
      <c r="X24" s="3"/>
    </row>
    <row r="25" spans="1:24" ht="31.5" hidden="1" customHeight="1" x14ac:dyDescent="0.25">
      <c r="A25" s="8" t="s">
        <v>66</v>
      </c>
      <c r="B25" s="17" t="s">
        <v>57</v>
      </c>
      <c r="C25" s="5" t="s">
        <v>51</v>
      </c>
      <c r="D25" s="18">
        <f>SUM(E25:P25)</f>
        <v>0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31"/>
      <c r="R25" s="11"/>
      <c r="S25" s="3"/>
      <c r="T25" s="3"/>
      <c r="U25" s="3"/>
      <c r="V25" s="3"/>
      <c r="W25" s="3"/>
      <c r="X25" s="3"/>
    </row>
    <row r="26" spans="1:24" ht="28.5" customHeight="1" x14ac:dyDescent="0.25">
      <c r="A26" s="8" t="s">
        <v>64</v>
      </c>
      <c r="B26" s="16">
        <v>2027</v>
      </c>
      <c r="C26" s="5" t="s">
        <v>51</v>
      </c>
      <c r="D26" s="15">
        <f>D27+D28</f>
        <v>67416.556540145539</v>
      </c>
      <c r="E26" s="15">
        <f>E27+E28</f>
        <v>0</v>
      </c>
      <c r="F26" s="15">
        <f>F27+F28</f>
        <v>0</v>
      </c>
      <c r="G26" s="15">
        <f>G27+G28</f>
        <v>0</v>
      </c>
      <c r="H26" s="15">
        <f t="shared" ref="H26:P26" si="4">H27+H28</f>
        <v>58574.651587025612</v>
      </c>
      <c r="I26" s="15">
        <f t="shared" si="4"/>
        <v>0</v>
      </c>
      <c r="J26" s="15">
        <f t="shared" si="4"/>
        <v>0</v>
      </c>
      <c r="K26" s="15">
        <f t="shared" si="4"/>
        <v>0</v>
      </c>
      <c r="L26" s="15">
        <f t="shared" si="4"/>
        <v>0</v>
      </c>
      <c r="M26" s="15">
        <f t="shared" si="4"/>
        <v>0</v>
      </c>
      <c r="N26" s="15">
        <f t="shared" si="4"/>
        <v>0</v>
      </c>
      <c r="O26" s="15">
        <f t="shared" si="4"/>
        <v>0</v>
      </c>
      <c r="P26" s="15">
        <f t="shared" si="4"/>
        <v>8841.9049531199271</v>
      </c>
      <c r="Q26" s="31"/>
      <c r="R26" s="11"/>
      <c r="S26" s="3"/>
      <c r="T26" s="3"/>
      <c r="U26" s="3"/>
      <c r="V26" s="3"/>
      <c r="W26" s="3"/>
      <c r="X26" s="3"/>
    </row>
    <row r="27" spans="1:24" ht="28.5" customHeight="1" x14ac:dyDescent="0.25">
      <c r="A27" s="8" t="s">
        <v>65</v>
      </c>
      <c r="B27" s="17" t="s">
        <v>55</v>
      </c>
      <c r="C27" s="5" t="s">
        <v>51</v>
      </c>
      <c r="D27" s="18">
        <f>SUM(E27:P27)</f>
        <v>67416.556540145539</v>
      </c>
      <c r="E27" s="19"/>
      <c r="F27" s="19"/>
      <c r="G27" s="19"/>
      <c r="H27" s="19">
        <f>'[5]2-ИП ТС кор New'!$Y$29</f>
        <v>58574.651587025612</v>
      </c>
      <c r="I27" s="19"/>
      <c r="J27" s="19"/>
      <c r="K27" s="19"/>
      <c r="L27" s="19"/>
      <c r="M27" s="19"/>
      <c r="N27" s="19"/>
      <c r="O27" s="19"/>
      <c r="P27" s="19">
        <f>'[5]2-ИП ТС кор New'!$Y$37</f>
        <v>8841.9049531199271</v>
      </c>
      <c r="Q27" s="31"/>
      <c r="R27" s="11"/>
      <c r="S27" s="3"/>
      <c r="T27" s="3"/>
      <c r="U27" s="3"/>
      <c r="V27" s="3"/>
      <c r="W27" s="3"/>
      <c r="X27" s="3"/>
    </row>
    <row r="28" spans="1:24" ht="31.5" hidden="1" customHeight="1" x14ac:dyDescent="0.25">
      <c r="A28" s="8" t="s">
        <v>66</v>
      </c>
      <c r="B28" s="17" t="s">
        <v>57</v>
      </c>
      <c r="C28" s="5" t="s">
        <v>51</v>
      </c>
      <c r="D28" s="18">
        <f>SUM(E28:P28)</f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31"/>
      <c r="R28" s="11"/>
      <c r="S28" s="3"/>
      <c r="T28" s="3"/>
      <c r="U28" s="3"/>
      <c r="V28" s="3"/>
      <c r="W28" s="3"/>
      <c r="X28" s="3"/>
    </row>
    <row r="29" spans="1:24" ht="28.5" customHeight="1" x14ac:dyDescent="0.25">
      <c r="A29" s="8" t="s">
        <v>119</v>
      </c>
      <c r="B29" s="16">
        <v>2028</v>
      </c>
      <c r="C29" s="5" t="s">
        <v>51</v>
      </c>
      <c r="D29" s="15">
        <f>D30+D31</f>
        <v>61191.090922779491</v>
      </c>
      <c r="E29" s="15">
        <f>E30+E31</f>
        <v>0</v>
      </c>
      <c r="F29" s="15">
        <f>F30+F31</f>
        <v>0</v>
      </c>
      <c r="G29" s="15">
        <f>G30+G31</f>
        <v>0</v>
      </c>
      <c r="H29" s="15">
        <f t="shared" ref="H29:P29" si="5">H30+H31</f>
        <v>61191.090922779491</v>
      </c>
      <c r="I29" s="15">
        <f t="shared" si="5"/>
        <v>0</v>
      </c>
      <c r="J29" s="15">
        <f t="shared" si="5"/>
        <v>0</v>
      </c>
      <c r="K29" s="15">
        <f t="shared" si="5"/>
        <v>0</v>
      </c>
      <c r="L29" s="15">
        <f t="shared" si="5"/>
        <v>0</v>
      </c>
      <c r="M29" s="15">
        <f t="shared" si="5"/>
        <v>0</v>
      </c>
      <c r="N29" s="15">
        <f t="shared" si="5"/>
        <v>0</v>
      </c>
      <c r="O29" s="15">
        <f t="shared" si="5"/>
        <v>0</v>
      </c>
      <c r="P29" s="15">
        <f t="shared" si="5"/>
        <v>0</v>
      </c>
      <c r="Q29" s="31"/>
      <c r="R29" s="11"/>
      <c r="S29" s="3"/>
      <c r="T29" s="3"/>
      <c r="U29" s="3"/>
      <c r="V29" s="3"/>
      <c r="W29" s="3"/>
      <c r="X29" s="3"/>
    </row>
    <row r="30" spans="1:24" ht="28.5" customHeight="1" x14ac:dyDescent="0.25">
      <c r="A30" s="8" t="s">
        <v>120</v>
      </c>
      <c r="B30" s="17" t="s">
        <v>55</v>
      </c>
      <c r="C30" s="5" t="s">
        <v>51</v>
      </c>
      <c r="D30" s="18">
        <f>SUM(E30:P30)</f>
        <v>61191.090922779491</v>
      </c>
      <c r="E30" s="19"/>
      <c r="F30" s="19"/>
      <c r="G30" s="19"/>
      <c r="H30" s="19">
        <f>'[5]2-ИП ТС кор New'!$Z$29</f>
        <v>61191.090922779491</v>
      </c>
      <c r="I30" s="19"/>
      <c r="J30" s="19"/>
      <c r="K30" s="19"/>
      <c r="L30" s="19"/>
      <c r="M30" s="19"/>
      <c r="N30" s="19"/>
      <c r="O30" s="19"/>
      <c r="P30" s="19"/>
      <c r="Q30" s="31"/>
      <c r="R30" s="11"/>
      <c r="S30" s="3"/>
      <c r="T30" s="3"/>
      <c r="U30" s="3"/>
      <c r="V30" s="3"/>
      <c r="W30" s="3"/>
      <c r="X30" s="3"/>
    </row>
    <row r="31" spans="1:24" ht="31.5" hidden="1" customHeight="1" x14ac:dyDescent="0.25">
      <c r="A31" s="8" t="s">
        <v>121</v>
      </c>
      <c r="B31" s="17" t="s">
        <v>57</v>
      </c>
      <c r="C31" s="5" t="s">
        <v>51</v>
      </c>
      <c r="D31" s="18">
        <f>SUM(E31:P31)</f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31"/>
      <c r="R31" s="11"/>
      <c r="S31" s="3"/>
      <c r="T31" s="3"/>
      <c r="U31" s="3"/>
      <c r="V31" s="3"/>
      <c r="W31" s="3"/>
      <c r="X31" s="3"/>
    </row>
    <row r="32" spans="1:24" ht="110.25" x14ac:dyDescent="0.25">
      <c r="A32" s="8" t="s">
        <v>67</v>
      </c>
      <c r="B32" s="9" t="s">
        <v>68</v>
      </c>
      <c r="C32" s="5" t="s">
        <v>25</v>
      </c>
      <c r="D32" s="5" t="s">
        <v>25</v>
      </c>
      <c r="E32" s="5" t="s">
        <v>25</v>
      </c>
      <c r="F32" s="5" t="s">
        <v>25</v>
      </c>
      <c r="G32" s="5" t="s">
        <v>25</v>
      </c>
      <c r="H32" s="5" t="s">
        <v>25</v>
      </c>
      <c r="I32" s="5" t="s">
        <v>25</v>
      </c>
      <c r="J32" s="5" t="s">
        <v>25</v>
      </c>
      <c r="K32" s="5" t="s">
        <v>25</v>
      </c>
      <c r="L32" s="5" t="s">
        <v>25</v>
      </c>
      <c r="M32" s="5" t="s">
        <v>25</v>
      </c>
      <c r="N32" s="5" t="s">
        <v>25</v>
      </c>
      <c r="O32" s="5" t="s">
        <v>25</v>
      </c>
      <c r="P32" s="5" t="s">
        <v>25</v>
      </c>
      <c r="Q32" s="9"/>
      <c r="R32" s="11"/>
      <c r="S32" s="3"/>
      <c r="T32" s="3"/>
      <c r="U32" s="3"/>
      <c r="V32" s="3"/>
      <c r="W32" s="3"/>
      <c r="X32" s="3"/>
    </row>
    <row r="33" spans="1:24" ht="78.75" x14ac:dyDescent="0.25">
      <c r="A33" s="8" t="s">
        <v>69</v>
      </c>
      <c r="B33" s="9" t="s">
        <v>70</v>
      </c>
      <c r="C33" s="5" t="s">
        <v>25</v>
      </c>
      <c r="D33" s="5" t="s">
        <v>25</v>
      </c>
      <c r="E33" s="5" t="s">
        <v>25</v>
      </c>
      <c r="F33" s="5" t="s">
        <v>25</v>
      </c>
      <c r="G33" s="5" t="s">
        <v>25</v>
      </c>
      <c r="H33" s="5" t="s">
        <v>25</v>
      </c>
      <c r="I33" s="5" t="s">
        <v>25</v>
      </c>
      <c r="J33" s="5" t="s">
        <v>25</v>
      </c>
      <c r="K33" s="5" t="s">
        <v>25</v>
      </c>
      <c r="L33" s="5" t="s">
        <v>25</v>
      </c>
      <c r="M33" s="5" t="s">
        <v>25</v>
      </c>
      <c r="N33" s="5" t="s">
        <v>25</v>
      </c>
      <c r="O33" s="5" t="s">
        <v>25</v>
      </c>
      <c r="P33" s="5" t="s">
        <v>25</v>
      </c>
      <c r="Q33" s="9"/>
      <c r="R33" s="11"/>
      <c r="S33" s="3"/>
      <c r="T33" s="3"/>
      <c r="U33" s="3"/>
      <c r="V33" s="3"/>
      <c r="W33" s="3"/>
      <c r="X33" s="3"/>
    </row>
    <row r="34" spans="1:24" x14ac:dyDescent="0.25">
      <c r="A34" s="8" t="s">
        <v>71</v>
      </c>
      <c r="B34" s="26">
        <v>2024</v>
      </c>
      <c r="C34" s="5" t="s">
        <v>72</v>
      </c>
      <c r="D34" s="5"/>
      <c r="E34" s="21">
        <v>0</v>
      </c>
      <c r="F34" s="21">
        <v>0</v>
      </c>
      <c r="G34" s="21">
        <f>F34</f>
        <v>0</v>
      </c>
      <c r="H34" s="21">
        <f>F34</f>
        <v>0</v>
      </c>
      <c r="I34" s="21">
        <f>F34</f>
        <v>0</v>
      </c>
      <c r="J34" s="21">
        <f>'[5]4-ИП ТС'!$J$15</f>
        <v>2.760143527463428E-3</v>
      </c>
      <c r="K34" s="21">
        <f>F34</f>
        <v>0</v>
      </c>
      <c r="L34" s="21">
        <v>0</v>
      </c>
      <c r="M34" s="21">
        <f>F34</f>
        <v>0</v>
      </c>
      <c r="N34" s="21">
        <f>F34</f>
        <v>0</v>
      </c>
      <c r="O34" s="21">
        <f>F34</f>
        <v>0</v>
      </c>
      <c r="P34" s="21">
        <f>F34</f>
        <v>0</v>
      </c>
      <c r="Q34" s="9"/>
      <c r="R34" s="11"/>
      <c r="S34" s="3"/>
      <c r="T34" s="3"/>
      <c r="U34" s="3"/>
      <c r="V34" s="3"/>
      <c r="W34" s="3"/>
      <c r="X34" s="3"/>
    </row>
    <row r="35" spans="1:24" x14ac:dyDescent="0.25">
      <c r="A35" s="8" t="s">
        <v>73</v>
      </c>
      <c r="B35" s="26">
        <v>2025</v>
      </c>
      <c r="C35" s="5" t="s">
        <v>72</v>
      </c>
      <c r="D35" s="5"/>
      <c r="E35" s="21">
        <v>0</v>
      </c>
      <c r="F35" s="21">
        <v>0</v>
      </c>
      <c r="G35" s="21">
        <f>F35</f>
        <v>0</v>
      </c>
      <c r="H35" s="21">
        <f>F35</f>
        <v>0</v>
      </c>
      <c r="I35" s="21">
        <f>F35</f>
        <v>0</v>
      </c>
      <c r="J35" s="21">
        <f>'[5]4-ИП ТС'!$K$15</f>
        <v>2.760143527463428E-3</v>
      </c>
      <c r="K35" s="21">
        <f>F35</f>
        <v>0</v>
      </c>
      <c r="L35" s="21">
        <v>0</v>
      </c>
      <c r="M35" s="21">
        <f>F35</f>
        <v>0</v>
      </c>
      <c r="N35" s="21">
        <f>F35</f>
        <v>0</v>
      </c>
      <c r="O35" s="21">
        <f>F35</f>
        <v>0</v>
      </c>
      <c r="P35" s="21">
        <f>F35</f>
        <v>0</v>
      </c>
      <c r="Q35" s="9"/>
      <c r="R35" s="11"/>
      <c r="S35" s="3"/>
      <c r="T35" s="3"/>
      <c r="U35" s="3"/>
      <c r="V35" s="3"/>
      <c r="W35" s="3"/>
      <c r="X35" s="3"/>
    </row>
    <row r="36" spans="1:24" x14ac:dyDescent="0.25">
      <c r="A36" s="8" t="s">
        <v>74</v>
      </c>
      <c r="B36" s="26">
        <v>2026</v>
      </c>
      <c r="C36" s="5" t="s">
        <v>72</v>
      </c>
      <c r="D36" s="5"/>
      <c r="E36" s="21">
        <v>0</v>
      </c>
      <c r="F36" s="21">
        <v>0</v>
      </c>
      <c r="G36" s="21">
        <f>F36</f>
        <v>0</v>
      </c>
      <c r="H36" s="21">
        <f>F36</f>
        <v>0</v>
      </c>
      <c r="I36" s="21">
        <f>F36</f>
        <v>0</v>
      </c>
      <c r="J36" s="21">
        <f>'[5]4-ИП ТС'!$L$15</f>
        <v>2.760143527463428E-3</v>
      </c>
      <c r="K36" s="21">
        <f>F36</f>
        <v>0</v>
      </c>
      <c r="L36" s="21">
        <v>0</v>
      </c>
      <c r="M36" s="21">
        <f>F36</f>
        <v>0</v>
      </c>
      <c r="N36" s="21">
        <f>F36</f>
        <v>0</v>
      </c>
      <c r="O36" s="21">
        <f>F36</f>
        <v>0</v>
      </c>
      <c r="P36" s="21">
        <f>F36</f>
        <v>0</v>
      </c>
      <c r="Q36" s="9"/>
      <c r="R36" s="11"/>
      <c r="S36" s="3"/>
      <c r="T36" s="3"/>
      <c r="U36" s="3"/>
      <c r="V36" s="3"/>
      <c r="W36" s="3"/>
      <c r="X36" s="3"/>
    </row>
    <row r="37" spans="1:24" x14ac:dyDescent="0.25">
      <c r="A37" s="8" t="s">
        <v>75</v>
      </c>
      <c r="B37" s="26">
        <v>2027</v>
      </c>
      <c r="C37" s="5" t="s">
        <v>72</v>
      </c>
      <c r="D37" s="5"/>
      <c r="E37" s="21">
        <v>0</v>
      </c>
      <c r="F37" s="21">
        <v>0</v>
      </c>
      <c r="G37" s="21">
        <f>F37</f>
        <v>0</v>
      </c>
      <c r="H37" s="21">
        <f>F37</f>
        <v>0</v>
      </c>
      <c r="I37" s="21">
        <f>F37</f>
        <v>0</v>
      </c>
      <c r="J37" s="21">
        <f>'[5]4-ИП ТС'!$M$15</f>
        <v>2.760143527463428E-3</v>
      </c>
      <c r="K37" s="21">
        <f>F37</f>
        <v>0</v>
      </c>
      <c r="L37" s="21">
        <v>0</v>
      </c>
      <c r="M37" s="21">
        <f>F37</f>
        <v>0</v>
      </c>
      <c r="N37" s="21">
        <f>F37</f>
        <v>0</v>
      </c>
      <c r="O37" s="21">
        <f>F37</f>
        <v>0</v>
      </c>
      <c r="P37" s="21">
        <f>F37</f>
        <v>0</v>
      </c>
      <c r="Q37" s="9"/>
      <c r="R37" s="11"/>
      <c r="S37" s="3"/>
      <c r="T37" s="3"/>
      <c r="U37" s="3"/>
      <c r="V37" s="3"/>
      <c r="W37" s="3"/>
      <c r="X37" s="3"/>
    </row>
    <row r="38" spans="1:24" x14ac:dyDescent="0.25">
      <c r="A38" s="8" t="s">
        <v>105</v>
      </c>
      <c r="B38" s="26">
        <v>2028</v>
      </c>
      <c r="C38" s="5" t="s">
        <v>72</v>
      </c>
      <c r="D38" s="5"/>
      <c r="E38" s="21">
        <v>0</v>
      </c>
      <c r="F38" s="21">
        <v>0</v>
      </c>
      <c r="G38" s="21">
        <f>F38</f>
        <v>0</v>
      </c>
      <c r="H38" s="21">
        <f>F38</f>
        <v>0</v>
      </c>
      <c r="I38" s="21">
        <f>F38</f>
        <v>0</v>
      </c>
      <c r="J38" s="21">
        <f>'[5]4-ИП ТС'!$N$15</f>
        <v>2.760143527463428E-3</v>
      </c>
      <c r="K38" s="21">
        <f>F38</f>
        <v>0</v>
      </c>
      <c r="L38" s="21">
        <v>0</v>
      </c>
      <c r="M38" s="21">
        <f>F38</f>
        <v>0</v>
      </c>
      <c r="N38" s="21">
        <f>F38</f>
        <v>0</v>
      </c>
      <c r="O38" s="21">
        <f>F38</f>
        <v>0</v>
      </c>
      <c r="P38" s="21">
        <f>F38</f>
        <v>0</v>
      </c>
      <c r="Q38" s="9"/>
      <c r="R38" s="11"/>
      <c r="S38" s="3"/>
      <c r="T38" s="3"/>
      <c r="U38" s="3"/>
      <c r="V38" s="3"/>
      <c r="W38" s="3"/>
      <c r="X38" s="3"/>
    </row>
    <row r="39" spans="1:24" ht="141.75" x14ac:dyDescent="0.25">
      <c r="A39" s="8" t="s">
        <v>76</v>
      </c>
      <c r="B39" s="9" t="s">
        <v>77</v>
      </c>
      <c r="C39" s="5" t="s">
        <v>25</v>
      </c>
      <c r="D39" s="5" t="s">
        <v>25</v>
      </c>
      <c r="E39" s="5" t="s">
        <v>25</v>
      </c>
      <c r="F39" s="5" t="s">
        <v>25</v>
      </c>
      <c r="G39" s="5" t="s">
        <v>25</v>
      </c>
      <c r="H39" s="5" t="s">
        <v>25</v>
      </c>
      <c r="I39" s="5" t="s">
        <v>25</v>
      </c>
      <c r="J39" s="5" t="s">
        <v>25</v>
      </c>
      <c r="K39" s="5" t="s">
        <v>25</v>
      </c>
      <c r="L39" s="5" t="s">
        <v>25</v>
      </c>
      <c r="M39" s="5" t="s">
        <v>25</v>
      </c>
      <c r="N39" s="5" t="s">
        <v>25</v>
      </c>
      <c r="O39" s="5" t="s">
        <v>25</v>
      </c>
      <c r="P39" s="5" t="s">
        <v>25</v>
      </c>
      <c r="Q39" s="9"/>
      <c r="R39" s="11"/>
      <c r="S39" s="3"/>
      <c r="T39" s="3"/>
      <c r="U39" s="3"/>
      <c r="V39" s="3"/>
      <c r="W39" s="3"/>
      <c r="X39" s="3"/>
    </row>
    <row r="40" spans="1:24" x14ac:dyDescent="0.25">
      <c r="A40" s="8" t="s">
        <v>78</v>
      </c>
      <c r="B40" s="26">
        <v>2024</v>
      </c>
      <c r="C40" s="5" t="s">
        <v>79</v>
      </c>
      <c r="D40" s="5"/>
      <c r="E40" s="22">
        <f>'[5]4-ИП ТС'!$Q$12</f>
        <v>161</v>
      </c>
      <c r="F40" s="22">
        <f>'[5]4-ИП ТС'!$Q$13</f>
        <v>170.6</v>
      </c>
      <c r="G40" s="22">
        <f>F40</f>
        <v>170.6</v>
      </c>
      <c r="H40" s="22">
        <f>F40</f>
        <v>170.6</v>
      </c>
      <c r="I40" s="22">
        <f>F40</f>
        <v>170.6</v>
      </c>
      <c r="J40" s="22">
        <f>'[5]4-ИП ТС'!$Q$15</f>
        <v>163</v>
      </c>
      <c r="K40" s="22">
        <f>F40</f>
        <v>170.6</v>
      </c>
      <c r="L40" s="22">
        <f>'[5]4-ИП ТС'!$Q$14</f>
        <v>163.6</v>
      </c>
      <c r="M40" s="22">
        <f>F40</f>
        <v>170.6</v>
      </c>
      <c r="N40" s="22">
        <f>F40</f>
        <v>170.6</v>
      </c>
      <c r="O40" s="22">
        <f>F40</f>
        <v>170.6</v>
      </c>
      <c r="P40" s="22">
        <f>F40</f>
        <v>170.6</v>
      </c>
      <c r="Q40" s="9"/>
      <c r="R40" s="11"/>
      <c r="S40" s="3"/>
      <c r="T40" s="3"/>
      <c r="U40" s="3"/>
      <c r="V40" s="3"/>
      <c r="W40" s="3"/>
      <c r="X40" s="3"/>
    </row>
    <row r="41" spans="1:24" x14ac:dyDescent="0.25">
      <c r="A41" s="8" t="s">
        <v>80</v>
      </c>
      <c r="B41" s="26">
        <v>2025</v>
      </c>
      <c r="C41" s="5" t="s">
        <v>79</v>
      </c>
      <c r="D41" s="5"/>
      <c r="E41" s="22">
        <f>'[5]4-ИП ТС'!$R$12</f>
        <v>161</v>
      </c>
      <c r="F41" s="22">
        <f>'[5]4-ИП ТС'!$R$13</f>
        <v>170.6</v>
      </c>
      <c r="G41" s="22">
        <f>F41</f>
        <v>170.6</v>
      </c>
      <c r="H41" s="22">
        <f>F41</f>
        <v>170.6</v>
      </c>
      <c r="I41" s="22">
        <f>F41</f>
        <v>170.6</v>
      </c>
      <c r="J41" s="22">
        <f>'[5]4-ИП ТС'!$R$15</f>
        <v>163</v>
      </c>
      <c r="K41" s="22">
        <f>F41</f>
        <v>170.6</v>
      </c>
      <c r="L41" s="22">
        <f>'[5]4-ИП ТС'!$R$14</f>
        <v>163.6</v>
      </c>
      <c r="M41" s="22">
        <f>F41</f>
        <v>170.6</v>
      </c>
      <c r="N41" s="22">
        <f>F41</f>
        <v>170.6</v>
      </c>
      <c r="O41" s="22">
        <f>F41</f>
        <v>170.6</v>
      </c>
      <c r="P41" s="22">
        <f>F41</f>
        <v>170.6</v>
      </c>
      <c r="Q41" s="9"/>
      <c r="R41" s="11"/>
      <c r="S41" s="3"/>
      <c r="T41" s="3"/>
      <c r="U41" s="3"/>
      <c r="V41" s="3"/>
      <c r="W41" s="3"/>
      <c r="X41" s="3"/>
    </row>
    <row r="42" spans="1:24" x14ac:dyDescent="0.25">
      <c r="A42" s="8" t="s">
        <v>81</v>
      </c>
      <c r="B42" s="26">
        <v>2026</v>
      </c>
      <c r="C42" s="5" t="s">
        <v>79</v>
      </c>
      <c r="D42" s="5"/>
      <c r="E42" s="22">
        <f>'[5]4-ИП ТС'!$S$12</f>
        <v>161</v>
      </c>
      <c r="F42" s="22">
        <f>'[5]4-ИП ТС'!$S$13</f>
        <v>170.6</v>
      </c>
      <c r="G42" s="22">
        <f>F42</f>
        <v>170.6</v>
      </c>
      <c r="H42" s="22">
        <f>F42</f>
        <v>170.6</v>
      </c>
      <c r="I42" s="22">
        <f>F42</f>
        <v>170.6</v>
      </c>
      <c r="J42" s="22">
        <f>'[5]4-ИП ТС'!$S$15</f>
        <v>163</v>
      </c>
      <c r="K42" s="22">
        <f>F42</f>
        <v>170.6</v>
      </c>
      <c r="L42" s="22">
        <f>'[5]4-ИП ТС'!$S$14</f>
        <v>163.6</v>
      </c>
      <c r="M42" s="22">
        <f>F42</f>
        <v>170.6</v>
      </c>
      <c r="N42" s="22">
        <f>F42</f>
        <v>170.6</v>
      </c>
      <c r="O42" s="22">
        <f>F42</f>
        <v>170.6</v>
      </c>
      <c r="P42" s="22">
        <f>F42</f>
        <v>170.6</v>
      </c>
      <c r="Q42" s="9"/>
      <c r="R42" s="11"/>
      <c r="S42" s="3"/>
      <c r="T42" s="3"/>
      <c r="U42" s="3"/>
      <c r="V42" s="3"/>
      <c r="W42" s="3"/>
      <c r="X42" s="3"/>
    </row>
    <row r="43" spans="1:24" x14ac:dyDescent="0.25">
      <c r="A43" s="8" t="s">
        <v>82</v>
      </c>
      <c r="B43" s="26">
        <v>2027</v>
      </c>
      <c r="C43" s="5" t="s">
        <v>79</v>
      </c>
      <c r="D43" s="5"/>
      <c r="E43" s="22">
        <f>'[5]4-ИП ТС'!$T$12</f>
        <v>161</v>
      </c>
      <c r="F43" s="22">
        <f>'[5]4-ИП ТС'!$T$13</f>
        <v>170.6</v>
      </c>
      <c r="G43" s="22">
        <f>F43</f>
        <v>170.6</v>
      </c>
      <c r="H43" s="22">
        <f>F43</f>
        <v>170.6</v>
      </c>
      <c r="I43" s="22">
        <f>F43</f>
        <v>170.6</v>
      </c>
      <c r="J43" s="22">
        <f>'[5]4-ИП ТС'!$T$15</f>
        <v>163</v>
      </c>
      <c r="K43" s="22">
        <f>F43</f>
        <v>170.6</v>
      </c>
      <c r="L43" s="22">
        <f>'[5]4-ИП ТС'!$T$14</f>
        <v>163.6</v>
      </c>
      <c r="M43" s="22">
        <f>F43</f>
        <v>170.6</v>
      </c>
      <c r="N43" s="22">
        <f>F43</f>
        <v>170.6</v>
      </c>
      <c r="O43" s="22">
        <f>F43</f>
        <v>170.6</v>
      </c>
      <c r="P43" s="22">
        <f>F43</f>
        <v>170.6</v>
      </c>
      <c r="Q43" s="9"/>
      <c r="R43" s="11"/>
      <c r="S43" s="3"/>
      <c r="T43" s="3"/>
      <c r="U43" s="3"/>
      <c r="V43" s="3"/>
      <c r="W43" s="3"/>
      <c r="X43" s="3"/>
    </row>
    <row r="44" spans="1:24" x14ac:dyDescent="0.25">
      <c r="A44" s="8" t="s">
        <v>106</v>
      </c>
      <c r="B44" s="26">
        <v>2028</v>
      </c>
      <c r="C44" s="5" t="s">
        <v>79</v>
      </c>
      <c r="D44" s="5"/>
      <c r="E44" s="22">
        <f>'[5]4-ИП ТС'!$U$12</f>
        <v>161</v>
      </c>
      <c r="F44" s="22">
        <f>'[5]4-ИП ТС'!$U$13</f>
        <v>170.6</v>
      </c>
      <c r="G44" s="22">
        <f>F44</f>
        <v>170.6</v>
      </c>
      <c r="H44" s="22">
        <f>F44</f>
        <v>170.6</v>
      </c>
      <c r="I44" s="22">
        <f>F44</f>
        <v>170.6</v>
      </c>
      <c r="J44" s="22">
        <f>'[5]4-ИП ТС'!$U$15</f>
        <v>163</v>
      </c>
      <c r="K44" s="22">
        <f>F44</f>
        <v>170.6</v>
      </c>
      <c r="L44" s="22">
        <f>'[5]4-ИП ТС'!$U$14</f>
        <v>163.6</v>
      </c>
      <c r="M44" s="22">
        <f>F44</f>
        <v>170.6</v>
      </c>
      <c r="N44" s="22">
        <f>F44</f>
        <v>170.6</v>
      </c>
      <c r="O44" s="22">
        <f>F44</f>
        <v>170.6</v>
      </c>
      <c r="P44" s="22">
        <f>F44</f>
        <v>170.6</v>
      </c>
      <c r="Q44" s="9"/>
      <c r="R44" s="11"/>
      <c r="S44" s="3"/>
      <c r="T44" s="3"/>
      <c r="U44" s="3"/>
      <c r="V44" s="3"/>
      <c r="W44" s="3"/>
      <c r="X44" s="3"/>
    </row>
    <row r="45" spans="1:24" ht="141.75" x14ac:dyDescent="0.25">
      <c r="A45" s="8" t="s">
        <v>83</v>
      </c>
      <c r="B45" s="9" t="s">
        <v>84</v>
      </c>
      <c r="C45" s="5" t="s">
        <v>51</v>
      </c>
      <c r="D45" s="5" t="s">
        <v>25</v>
      </c>
      <c r="E45" s="5" t="s">
        <v>25</v>
      </c>
      <c r="F45" s="5" t="s">
        <v>25</v>
      </c>
      <c r="G45" s="5" t="s">
        <v>25</v>
      </c>
      <c r="H45" s="5" t="s">
        <v>25</v>
      </c>
      <c r="I45" s="5" t="s">
        <v>25</v>
      </c>
      <c r="J45" s="5" t="s">
        <v>25</v>
      </c>
      <c r="K45" s="5" t="s">
        <v>25</v>
      </c>
      <c r="L45" s="5" t="s">
        <v>25</v>
      </c>
      <c r="M45" s="5" t="s">
        <v>25</v>
      </c>
      <c r="N45" s="5" t="s">
        <v>25</v>
      </c>
      <c r="O45" s="5" t="s">
        <v>25</v>
      </c>
      <c r="P45" s="5" t="s">
        <v>25</v>
      </c>
      <c r="Q45" s="26" t="s">
        <v>52</v>
      </c>
      <c r="R45" s="11"/>
      <c r="S45" s="3"/>
      <c r="T45" s="3"/>
      <c r="U45" s="3"/>
      <c r="V45" s="3"/>
      <c r="W45" s="3"/>
      <c r="X45" s="3"/>
    </row>
    <row r="46" spans="1:24" ht="191.25" customHeight="1" x14ac:dyDescent="0.25">
      <c r="A46" s="8" t="s">
        <v>125</v>
      </c>
      <c r="B46" s="9" t="s">
        <v>123</v>
      </c>
      <c r="C46" s="5" t="s">
        <v>25</v>
      </c>
      <c r="D46" s="5" t="s">
        <v>25</v>
      </c>
      <c r="E46" s="5" t="s">
        <v>25</v>
      </c>
      <c r="F46" s="5" t="s">
        <v>25</v>
      </c>
      <c r="G46" s="5" t="s">
        <v>25</v>
      </c>
      <c r="H46" s="5" t="s">
        <v>25</v>
      </c>
      <c r="I46" s="5" t="s">
        <v>25</v>
      </c>
      <c r="J46" s="5" t="s">
        <v>25</v>
      </c>
      <c r="K46" s="5" t="s">
        <v>25</v>
      </c>
      <c r="L46" s="5" t="s">
        <v>25</v>
      </c>
      <c r="M46" s="5" t="s">
        <v>25</v>
      </c>
      <c r="N46" s="5" t="s">
        <v>25</v>
      </c>
      <c r="O46" s="5" t="s">
        <v>25</v>
      </c>
      <c r="P46" s="5" t="s">
        <v>25</v>
      </c>
      <c r="Q46" s="26" t="s">
        <v>128</v>
      </c>
      <c r="R46" s="11"/>
      <c r="S46" s="3"/>
      <c r="T46" s="3"/>
      <c r="U46" s="3"/>
      <c r="V46" s="3"/>
      <c r="W46" s="3"/>
      <c r="X46" s="3"/>
    </row>
    <row r="47" spans="1:24" ht="78.75" x14ac:dyDescent="0.25">
      <c r="A47" s="8" t="s">
        <v>126</v>
      </c>
      <c r="B47" s="9" t="s">
        <v>124</v>
      </c>
      <c r="C47" s="5" t="s">
        <v>51</v>
      </c>
      <c r="D47" s="5" t="s">
        <v>25</v>
      </c>
      <c r="E47" s="5" t="s">
        <v>25</v>
      </c>
      <c r="F47" s="5" t="s">
        <v>25</v>
      </c>
      <c r="G47" s="5" t="s">
        <v>25</v>
      </c>
      <c r="H47" s="5" t="s">
        <v>25</v>
      </c>
      <c r="I47" s="5" t="s">
        <v>25</v>
      </c>
      <c r="J47" s="5" t="s">
        <v>25</v>
      </c>
      <c r="K47" s="5" t="s">
        <v>25</v>
      </c>
      <c r="L47" s="5" t="s">
        <v>25</v>
      </c>
      <c r="M47" s="5" t="s">
        <v>25</v>
      </c>
      <c r="N47" s="5" t="s">
        <v>25</v>
      </c>
      <c r="O47" s="5" t="s">
        <v>25</v>
      </c>
      <c r="P47" s="5" t="s">
        <v>25</v>
      </c>
      <c r="Q47" s="26" t="s">
        <v>127</v>
      </c>
      <c r="R47" s="11"/>
      <c r="S47" s="3"/>
      <c r="T47" s="3"/>
      <c r="U47" s="3"/>
      <c r="V47" s="3"/>
      <c r="W47" s="3"/>
      <c r="X47" s="3"/>
    </row>
    <row r="48" spans="1:24" ht="110.25" x14ac:dyDescent="0.25">
      <c r="A48" s="8" t="s">
        <v>85</v>
      </c>
      <c r="B48" s="9" t="s">
        <v>86</v>
      </c>
      <c r="C48" s="5" t="s">
        <v>25</v>
      </c>
      <c r="D48" s="5" t="s">
        <v>25</v>
      </c>
      <c r="E48" s="5" t="s">
        <v>25</v>
      </c>
      <c r="F48" s="5" t="s">
        <v>25</v>
      </c>
      <c r="G48" s="5" t="s">
        <v>25</v>
      </c>
      <c r="H48" s="5" t="s">
        <v>25</v>
      </c>
      <c r="I48" s="5" t="s">
        <v>25</v>
      </c>
      <c r="J48" s="5" t="s">
        <v>25</v>
      </c>
      <c r="K48" s="5" t="s">
        <v>25</v>
      </c>
      <c r="L48" s="5" t="s">
        <v>25</v>
      </c>
      <c r="M48" s="5" t="s">
        <v>25</v>
      </c>
      <c r="N48" s="5" t="s">
        <v>25</v>
      </c>
      <c r="O48" s="5" t="s">
        <v>25</v>
      </c>
      <c r="P48" s="5" t="s">
        <v>25</v>
      </c>
      <c r="Q48" s="9"/>
      <c r="R48" s="3"/>
      <c r="S48" s="3"/>
      <c r="T48" s="3"/>
      <c r="U48" s="3"/>
      <c r="V48" s="3"/>
      <c r="W48" s="3"/>
      <c r="X48" s="3"/>
    </row>
    <row r="49" spans="1:24" ht="47.25" x14ac:dyDescent="0.25">
      <c r="A49" s="8" t="s">
        <v>87</v>
      </c>
      <c r="B49" s="9" t="s">
        <v>88</v>
      </c>
      <c r="C49" s="5" t="s">
        <v>25</v>
      </c>
      <c r="D49" s="5" t="s">
        <v>25</v>
      </c>
      <c r="E49" s="5" t="s">
        <v>25</v>
      </c>
      <c r="F49" s="5" t="s">
        <v>25</v>
      </c>
      <c r="G49" s="5" t="s">
        <v>25</v>
      </c>
      <c r="H49" s="5" t="s">
        <v>25</v>
      </c>
      <c r="I49" s="5" t="s">
        <v>25</v>
      </c>
      <c r="J49" s="5" t="s">
        <v>25</v>
      </c>
      <c r="K49" s="5" t="s">
        <v>25</v>
      </c>
      <c r="L49" s="5" t="s">
        <v>25</v>
      </c>
      <c r="M49" s="5" t="s">
        <v>25</v>
      </c>
      <c r="N49" s="5" t="s">
        <v>25</v>
      </c>
      <c r="O49" s="5" t="s">
        <v>25</v>
      </c>
      <c r="P49" s="5" t="s">
        <v>25</v>
      </c>
      <c r="Q49" s="9" t="s">
        <v>89</v>
      </c>
      <c r="R49" s="3"/>
      <c r="S49" s="3"/>
      <c r="T49" s="3"/>
      <c r="U49" s="3"/>
      <c r="V49" s="3"/>
      <c r="W49" s="3"/>
      <c r="X49" s="3"/>
    </row>
    <row r="50" spans="1:24" x14ac:dyDescent="0.25">
      <c r="A50" s="1"/>
      <c r="B50" s="1"/>
      <c r="C50" s="1"/>
      <c r="D50" s="1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3"/>
      <c r="R50" s="3"/>
      <c r="S50" s="3"/>
      <c r="T50" s="3"/>
      <c r="U50" s="3"/>
      <c r="V50" s="3"/>
      <c r="W50" s="3"/>
      <c r="X50" s="3"/>
    </row>
  </sheetData>
  <mergeCells count="5">
    <mergeCell ref="A1:D1"/>
    <mergeCell ref="A2:Q2"/>
    <mergeCell ref="A3:Q3"/>
    <mergeCell ref="A4:Q4"/>
    <mergeCell ref="Q16:Q3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N3"/>
    </sheetView>
  </sheetViews>
  <sheetFormatPr defaultRowHeight="15.75" x14ac:dyDescent="0.25"/>
  <cols>
    <col min="1" max="1" width="11.28515625" style="4" customWidth="1"/>
    <col min="2" max="2" width="44.28515625" style="4" customWidth="1"/>
    <col min="3" max="3" width="18.28515625" style="4" customWidth="1"/>
    <col min="4" max="4" width="23.28515625" style="4" customWidth="1"/>
    <col min="5" max="13" width="23.7109375" style="4" customWidth="1"/>
    <col min="14" max="14" width="43.85546875" style="4" customWidth="1"/>
    <col min="15" max="15" width="9.140625" style="4"/>
    <col min="16" max="16" width="9.140625" style="4" customWidth="1"/>
    <col min="17" max="16384" width="9.140625" style="4"/>
  </cols>
  <sheetData>
    <row r="1" spans="1:15" x14ac:dyDescent="0.25">
      <c r="A1" s="29"/>
      <c r="B1" s="29"/>
      <c r="C1" s="29"/>
      <c r="D1" s="29"/>
      <c r="E1" s="1"/>
      <c r="F1" s="1"/>
      <c r="G1" s="1"/>
      <c r="H1" s="1"/>
      <c r="I1" s="1"/>
      <c r="J1" s="1"/>
      <c r="K1" s="1"/>
      <c r="L1" s="1"/>
      <c r="M1" s="1"/>
      <c r="N1" s="2" t="s">
        <v>0</v>
      </c>
      <c r="O1" s="3"/>
    </row>
    <row r="2" spans="1:15" ht="79.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"/>
    </row>
    <row r="3" spans="1:15" ht="18.75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"/>
    </row>
    <row r="4" spans="1:15" ht="18.75" x14ac:dyDescent="0.25">
      <c r="A4" s="30" t="s">
        <v>90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"/>
    </row>
    <row r="5" spans="1:15" ht="31.5" x14ac:dyDescent="0.25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7</v>
      </c>
      <c r="G5" s="6" t="s">
        <v>7</v>
      </c>
      <c r="H5" s="6" t="s">
        <v>7</v>
      </c>
      <c r="I5" s="6" t="s">
        <v>7</v>
      </c>
      <c r="J5" s="6" t="s">
        <v>7</v>
      </c>
      <c r="K5" s="6" t="s">
        <v>7</v>
      </c>
      <c r="L5" s="6" t="s">
        <v>7</v>
      </c>
      <c r="M5" s="6" t="s">
        <v>7</v>
      </c>
      <c r="N5" s="5" t="s">
        <v>8</v>
      </c>
      <c r="O5" s="7"/>
    </row>
    <row r="6" spans="1:15" x14ac:dyDescent="0.25">
      <c r="A6" s="25" t="s">
        <v>9</v>
      </c>
      <c r="B6" s="25" t="s">
        <v>10</v>
      </c>
      <c r="C6" s="25" t="s">
        <v>11</v>
      </c>
      <c r="D6" s="25" t="s">
        <v>12</v>
      </c>
      <c r="E6" s="25" t="s">
        <v>13</v>
      </c>
      <c r="F6" s="25" t="s">
        <v>14</v>
      </c>
      <c r="G6" s="25" t="s">
        <v>15</v>
      </c>
      <c r="H6" s="25" t="s">
        <v>16</v>
      </c>
      <c r="I6" s="25" t="s">
        <v>17</v>
      </c>
      <c r="J6" s="25" t="s">
        <v>18</v>
      </c>
      <c r="K6" s="25" t="s">
        <v>19</v>
      </c>
      <c r="L6" s="25" t="s">
        <v>20</v>
      </c>
      <c r="M6" s="25" t="s">
        <v>21</v>
      </c>
      <c r="N6" s="25" t="s">
        <v>39</v>
      </c>
      <c r="O6" s="7"/>
    </row>
    <row r="7" spans="1:15" ht="220.5" x14ac:dyDescent="0.25">
      <c r="A7" s="8">
        <v>1</v>
      </c>
      <c r="B7" s="9" t="s">
        <v>24</v>
      </c>
      <c r="C7" s="5" t="s">
        <v>25</v>
      </c>
      <c r="D7" s="10" t="s">
        <v>107</v>
      </c>
      <c r="E7" s="10" t="s">
        <v>109</v>
      </c>
      <c r="F7" s="10" t="s">
        <v>112</v>
      </c>
      <c r="G7" s="10" t="s">
        <v>113</v>
      </c>
      <c r="H7" s="10" t="s">
        <v>114</v>
      </c>
      <c r="I7" s="10" t="s">
        <v>115</v>
      </c>
      <c r="J7" s="10" t="s">
        <v>116</v>
      </c>
      <c r="K7" s="10" t="s">
        <v>117</v>
      </c>
      <c r="L7" s="10" t="s">
        <v>130</v>
      </c>
      <c r="M7" s="10" t="s">
        <v>131</v>
      </c>
      <c r="N7" s="9" t="s">
        <v>27</v>
      </c>
      <c r="O7" s="11"/>
    </row>
    <row r="8" spans="1:15" ht="47.25" x14ac:dyDescent="0.25">
      <c r="A8" s="8">
        <v>2</v>
      </c>
      <c r="B8" s="9" t="s">
        <v>28</v>
      </c>
      <c r="C8" s="5" t="s">
        <v>25</v>
      </c>
      <c r="D8" s="12" t="s">
        <v>104</v>
      </c>
      <c r="E8" s="5" t="s">
        <v>25</v>
      </c>
      <c r="F8" s="5" t="s">
        <v>25</v>
      </c>
      <c r="G8" s="5" t="s">
        <v>25</v>
      </c>
      <c r="H8" s="5" t="s">
        <v>25</v>
      </c>
      <c r="I8" s="5" t="s">
        <v>25</v>
      </c>
      <c r="J8" s="5" t="s">
        <v>25</v>
      </c>
      <c r="K8" s="5" t="s">
        <v>25</v>
      </c>
      <c r="L8" s="5" t="s">
        <v>25</v>
      </c>
      <c r="M8" s="5" t="s">
        <v>25</v>
      </c>
      <c r="N8" s="9" t="s">
        <v>29</v>
      </c>
      <c r="O8" s="11"/>
    </row>
    <row r="9" spans="1:15" ht="47.25" x14ac:dyDescent="0.25">
      <c r="A9" s="8" t="s">
        <v>30</v>
      </c>
      <c r="B9" s="9" t="s">
        <v>31</v>
      </c>
      <c r="C9" s="5" t="s">
        <v>25</v>
      </c>
      <c r="D9" s="24">
        <v>45615</v>
      </c>
      <c r="E9" s="5" t="s">
        <v>25</v>
      </c>
      <c r="F9" s="5" t="s">
        <v>25</v>
      </c>
      <c r="G9" s="5" t="s">
        <v>25</v>
      </c>
      <c r="H9" s="5" t="s">
        <v>25</v>
      </c>
      <c r="I9" s="5" t="s">
        <v>25</v>
      </c>
      <c r="J9" s="5" t="s">
        <v>25</v>
      </c>
      <c r="K9" s="5" t="s">
        <v>25</v>
      </c>
      <c r="L9" s="5" t="s">
        <v>25</v>
      </c>
      <c r="M9" s="5" t="s">
        <v>25</v>
      </c>
      <c r="N9" s="9" t="s">
        <v>32</v>
      </c>
      <c r="O9" s="11"/>
    </row>
    <row r="10" spans="1:15" ht="47.25" x14ac:dyDescent="0.25">
      <c r="A10" s="8" t="s">
        <v>11</v>
      </c>
      <c r="B10" s="9" t="s">
        <v>33</v>
      </c>
      <c r="C10" s="5" t="s">
        <v>25</v>
      </c>
      <c r="D10" s="13" t="s">
        <v>34</v>
      </c>
      <c r="E10" s="5" t="s">
        <v>25</v>
      </c>
      <c r="F10" s="5" t="s">
        <v>25</v>
      </c>
      <c r="G10" s="5" t="s">
        <v>25</v>
      </c>
      <c r="H10" s="5" t="s">
        <v>25</v>
      </c>
      <c r="I10" s="5" t="s">
        <v>25</v>
      </c>
      <c r="J10" s="5" t="s">
        <v>25</v>
      </c>
      <c r="K10" s="5" t="s">
        <v>25</v>
      </c>
      <c r="L10" s="5" t="s">
        <v>25</v>
      </c>
      <c r="M10" s="5" t="s">
        <v>25</v>
      </c>
      <c r="N10" s="9" t="s">
        <v>35</v>
      </c>
      <c r="O10" s="11"/>
    </row>
    <row r="11" spans="1:15" ht="110.25" x14ac:dyDescent="0.25">
      <c r="A11" s="8" t="s">
        <v>12</v>
      </c>
      <c r="B11" s="9" t="s">
        <v>36</v>
      </c>
      <c r="C11" s="5" t="s">
        <v>25</v>
      </c>
      <c r="D11" s="10" t="s">
        <v>37</v>
      </c>
      <c r="E11" s="5" t="s">
        <v>25</v>
      </c>
      <c r="F11" s="5" t="s">
        <v>25</v>
      </c>
      <c r="G11" s="5" t="s">
        <v>25</v>
      </c>
      <c r="H11" s="5" t="s">
        <v>25</v>
      </c>
      <c r="I11" s="5" t="s">
        <v>25</v>
      </c>
      <c r="J11" s="5" t="s">
        <v>25</v>
      </c>
      <c r="K11" s="5" t="s">
        <v>25</v>
      </c>
      <c r="L11" s="5" t="s">
        <v>25</v>
      </c>
      <c r="M11" s="5" t="s">
        <v>25</v>
      </c>
      <c r="N11" s="9" t="s">
        <v>38</v>
      </c>
      <c r="O11" s="11"/>
    </row>
    <row r="12" spans="1:15" ht="47.25" x14ac:dyDescent="0.25">
      <c r="A12" s="8" t="s">
        <v>39</v>
      </c>
      <c r="B12" s="9" t="s">
        <v>40</v>
      </c>
      <c r="C12" s="5" t="s">
        <v>25</v>
      </c>
      <c r="D12" s="10" t="s">
        <v>41</v>
      </c>
      <c r="E12" s="5" t="s">
        <v>25</v>
      </c>
      <c r="F12" s="5" t="s">
        <v>25</v>
      </c>
      <c r="G12" s="5" t="s">
        <v>25</v>
      </c>
      <c r="H12" s="5" t="s">
        <v>25</v>
      </c>
      <c r="I12" s="5" t="s">
        <v>25</v>
      </c>
      <c r="J12" s="5" t="s">
        <v>25</v>
      </c>
      <c r="K12" s="5" t="s">
        <v>25</v>
      </c>
      <c r="L12" s="5" t="s">
        <v>25</v>
      </c>
      <c r="M12" s="5" t="s">
        <v>25</v>
      </c>
      <c r="N12" s="9" t="s">
        <v>42</v>
      </c>
      <c r="O12" s="11"/>
    </row>
    <row r="13" spans="1:15" ht="47.25" x14ac:dyDescent="0.25">
      <c r="A13" s="8" t="s">
        <v>43</v>
      </c>
      <c r="B13" s="9" t="s">
        <v>44</v>
      </c>
      <c r="C13" s="5" t="s">
        <v>25</v>
      </c>
      <c r="D13" s="12" t="s">
        <v>102</v>
      </c>
      <c r="E13" s="14">
        <v>44197</v>
      </c>
      <c r="F13" s="14">
        <v>44927</v>
      </c>
      <c r="G13" s="14">
        <v>44927</v>
      </c>
      <c r="H13" s="14">
        <v>46023</v>
      </c>
      <c r="I13" s="14">
        <v>46023</v>
      </c>
      <c r="J13" s="14">
        <v>46388</v>
      </c>
      <c r="K13" s="14">
        <v>46753</v>
      </c>
      <c r="L13" s="14">
        <v>45658</v>
      </c>
      <c r="M13" s="14">
        <v>45658</v>
      </c>
      <c r="N13" s="9" t="s">
        <v>45</v>
      </c>
      <c r="O13" s="11"/>
    </row>
    <row r="14" spans="1:15" ht="63" x14ac:dyDescent="0.25">
      <c r="A14" s="8" t="s">
        <v>46</v>
      </c>
      <c r="B14" s="9" t="s">
        <v>47</v>
      </c>
      <c r="C14" s="5" t="s">
        <v>25</v>
      </c>
      <c r="D14" s="12" t="s">
        <v>103</v>
      </c>
      <c r="E14" s="14">
        <v>46022</v>
      </c>
      <c r="F14" s="14">
        <v>46752</v>
      </c>
      <c r="G14" s="14">
        <v>46387</v>
      </c>
      <c r="H14" s="14">
        <v>46752</v>
      </c>
      <c r="I14" s="14">
        <v>46752</v>
      </c>
      <c r="J14" s="14">
        <v>46752</v>
      </c>
      <c r="K14" s="14">
        <v>47848</v>
      </c>
      <c r="L14" s="14">
        <v>46022</v>
      </c>
      <c r="M14" s="14">
        <v>47118</v>
      </c>
      <c r="N14" s="9" t="s">
        <v>48</v>
      </c>
      <c r="O14" s="11"/>
    </row>
    <row r="15" spans="1:15" ht="157.5" x14ac:dyDescent="0.25">
      <c r="A15" s="8" t="s">
        <v>49</v>
      </c>
      <c r="B15" s="9" t="s">
        <v>50</v>
      </c>
      <c r="C15" s="5" t="s">
        <v>51</v>
      </c>
      <c r="D15" s="15">
        <f>D16+D17+D19+D23+D26+D29+D32</f>
        <v>5002736.5791920451</v>
      </c>
      <c r="E15" s="15">
        <f>E16+E17+E19+E23+E26+E29+E32</f>
        <v>4682241.639144063</v>
      </c>
      <c r="F15" s="15">
        <f>F16+F17+F19+F23+F26+F29+F32</f>
        <v>90755.136519387015</v>
      </c>
      <c r="G15" s="15">
        <f>G16+G17+G19+G23+G26+G29+G32</f>
        <v>15062.163294212631</v>
      </c>
      <c r="H15" s="15">
        <f>H16+H17+H19+H23+H26+H29+H32</f>
        <v>84585.386837358194</v>
      </c>
      <c r="I15" s="15">
        <f>I16+I17+I19+I23+I26+I29+I32</f>
        <v>31512.543031388461</v>
      </c>
      <c r="J15" s="15">
        <f>J16+J17+J19+J23+J26+J29+J32</f>
        <v>3360.4060860067666</v>
      </c>
      <c r="K15" s="15">
        <f>K16+K17+K19+K23+K26+K29+K32</f>
        <v>29569.709900502457</v>
      </c>
      <c r="L15" s="15">
        <f>L16+L17+L19+L23+L26+L29+L32</f>
        <v>660.74945079229849</v>
      </c>
      <c r="M15" s="15">
        <f>M16+M17+M19+M23+M26+M29+M32</f>
        <v>64988.844928334074</v>
      </c>
      <c r="N15" s="9" t="s">
        <v>52</v>
      </c>
      <c r="O15" s="11"/>
    </row>
    <row r="16" spans="1:15" x14ac:dyDescent="0.25">
      <c r="A16" s="8" t="s">
        <v>53</v>
      </c>
      <c r="B16" s="9" t="s">
        <v>118</v>
      </c>
      <c r="C16" s="5" t="s">
        <v>51</v>
      </c>
      <c r="D16" s="18">
        <f>SUM(E16:M16)</f>
        <v>2893628.9313017786</v>
      </c>
      <c r="E16" s="15">
        <f>'[5]2-ИП ТС кор New'!$U$26</f>
        <v>2844532.8859638721</v>
      </c>
      <c r="F16" s="15">
        <f>'[5]2-ИП ТС кор New'!$U$32</f>
        <v>41973.334861223426</v>
      </c>
      <c r="G16" s="15">
        <f>'[5]2-ИП ТС кор New'!$U$33</f>
        <v>7122.7104766830153</v>
      </c>
      <c r="H16" s="15"/>
      <c r="I16" s="15"/>
      <c r="J16" s="15"/>
      <c r="K16" s="15"/>
      <c r="L16" s="15"/>
      <c r="M16" s="15"/>
      <c r="N16" s="31" t="s">
        <v>122</v>
      </c>
      <c r="O16" s="11"/>
    </row>
    <row r="17" spans="1:15" x14ac:dyDescent="0.25">
      <c r="A17" s="8" t="s">
        <v>58</v>
      </c>
      <c r="B17" s="16">
        <v>2024</v>
      </c>
      <c r="C17" s="5" t="s">
        <v>51</v>
      </c>
      <c r="D17" s="15">
        <f>SUM(D18:D18)</f>
        <v>515800.03271607478</v>
      </c>
      <c r="E17" s="15">
        <f>SUM(E18:E18)</f>
        <v>513941.65441389102</v>
      </c>
      <c r="F17" s="15">
        <f>SUM(F18:F18)</f>
        <v>1858.3783021837753</v>
      </c>
      <c r="G17" s="15">
        <f>SUM(G18:G18)</f>
        <v>0</v>
      </c>
      <c r="H17" s="15">
        <f>SUM(H18:H18)</f>
        <v>0</v>
      </c>
      <c r="I17" s="15">
        <f>SUM(I18:I18)</f>
        <v>0</v>
      </c>
      <c r="J17" s="15">
        <f>SUM(J18:J18)</f>
        <v>0</v>
      </c>
      <c r="K17" s="15">
        <f>SUM(K18:K18)</f>
        <v>0</v>
      </c>
      <c r="L17" s="15">
        <f>SUM(L18:L18)</f>
        <v>0</v>
      </c>
      <c r="M17" s="15">
        <f>SUM(M18:M18)</f>
        <v>0</v>
      </c>
      <c r="N17" s="31"/>
      <c r="O17" s="11"/>
    </row>
    <row r="18" spans="1:15" x14ac:dyDescent="0.25">
      <c r="A18" s="8" t="s">
        <v>59</v>
      </c>
      <c r="B18" s="17" t="s">
        <v>55</v>
      </c>
      <c r="C18" s="5" t="s">
        <v>51</v>
      </c>
      <c r="D18" s="18">
        <f>SUM(E18:M18)</f>
        <v>515800.03271607478</v>
      </c>
      <c r="E18" s="19">
        <f>'[6]2-ИП ТС кор New'!$V$26</f>
        <v>513941.65441389102</v>
      </c>
      <c r="F18" s="19">
        <f>'[6]2-ИП ТС кор New'!$V$27</f>
        <v>1858.3783021837753</v>
      </c>
      <c r="G18" s="19"/>
      <c r="H18" s="19"/>
      <c r="I18" s="19"/>
      <c r="J18" s="19"/>
      <c r="K18" s="19"/>
      <c r="L18" s="19"/>
      <c r="M18" s="19"/>
      <c r="N18" s="31"/>
      <c r="O18" s="11"/>
    </row>
    <row r="19" spans="1:15" x14ac:dyDescent="0.25">
      <c r="A19" s="8" t="s">
        <v>61</v>
      </c>
      <c r="B19" s="16">
        <v>2025</v>
      </c>
      <c r="C19" s="5" t="s">
        <v>51</v>
      </c>
      <c r="D19" s="15">
        <f>SUM(D20:D22)</f>
        <v>1345322.0863806778</v>
      </c>
      <c r="E19" s="15">
        <f>SUM(E20:E22)</f>
        <v>1323767.0987662997</v>
      </c>
      <c r="F19" s="15">
        <f t="shared" ref="F19:M19" si="0">SUM(F20:F22)</f>
        <v>14937.979708217123</v>
      </c>
      <c r="G19" s="15">
        <f t="shared" si="0"/>
        <v>3093.927180002303</v>
      </c>
      <c r="H19" s="15">
        <f t="shared" si="0"/>
        <v>0</v>
      </c>
      <c r="I19" s="15">
        <f t="shared" si="0"/>
        <v>0</v>
      </c>
      <c r="J19" s="15">
        <f t="shared" si="0"/>
        <v>0</v>
      </c>
      <c r="K19" s="15">
        <f t="shared" si="0"/>
        <v>0</v>
      </c>
      <c r="L19" s="15">
        <f t="shared" si="0"/>
        <v>660.74945079229849</v>
      </c>
      <c r="M19" s="15">
        <f t="shared" si="0"/>
        <v>2862.3312753664572</v>
      </c>
      <c r="N19" s="31"/>
      <c r="O19" s="11"/>
    </row>
    <row r="20" spans="1:15" x14ac:dyDescent="0.25">
      <c r="A20" s="8" t="s">
        <v>62</v>
      </c>
      <c r="B20" s="17" t="s">
        <v>55</v>
      </c>
      <c r="C20" s="5" t="s">
        <v>51</v>
      </c>
      <c r="D20" s="18">
        <f>SUM(E20:M20)</f>
        <v>18031.906888219426</v>
      </c>
      <c r="E20" s="19"/>
      <c r="F20" s="19">
        <f>'[6]2-ИП ТС кор New'!$W$27</f>
        <v>14937.979708217123</v>
      </c>
      <c r="G20" s="19">
        <f>'[6]2-ИП ТС кор New'!$W$28</f>
        <v>3093.927180002303</v>
      </c>
      <c r="H20" s="19"/>
      <c r="I20" s="19"/>
      <c r="J20" s="19"/>
      <c r="K20" s="19"/>
      <c r="L20" s="19"/>
      <c r="M20" s="19"/>
      <c r="N20" s="31"/>
      <c r="O20" s="11"/>
    </row>
    <row r="21" spans="1:15" x14ac:dyDescent="0.25">
      <c r="A21" s="8" t="s">
        <v>63</v>
      </c>
      <c r="B21" s="17" t="s">
        <v>133</v>
      </c>
      <c r="C21" s="5" t="s">
        <v>51</v>
      </c>
      <c r="D21" s="18">
        <f>SUM(E21:M21)</f>
        <v>3523.0807261587556</v>
      </c>
      <c r="E21" s="19"/>
      <c r="F21" s="19"/>
      <c r="G21" s="19"/>
      <c r="H21" s="19"/>
      <c r="I21" s="19"/>
      <c r="J21" s="19"/>
      <c r="K21" s="19"/>
      <c r="L21" s="19">
        <f>'[6]2-ИП ТС кор New'!$W$33</f>
        <v>660.74945079229849</v>
      </c>
      <c r="M21" s="19">
        <f>'[6]2-ИП ТС кор New'!$W$42</f>
        <v>2862.3312753664572</v>
      </c>
      <c r="N21" s="31"/>
      <c r="O21" s="11"/>
    </row>
    <row r="22" spans="1:15" ht="31.5" x14ac:dyDescent="0.25">
      <c r="A22" s="8" t="s">
        <v>132</v>
      </c>
      <c r="B22" s="17" t="s">
        <v>57</v>
      </c>
      <c r="C22" s="5" t="s">
        <v>51</v>
      </c>
      <c r="D22" s="18">
        <f>SUM(E22:M22)</f>
        <v>1323767.0987662997</v>
      </c>
      <c r="E22" s="19">
        <f>'[6]2-ИП ТС кор New'!$W$26</f>
        <v>1323767.0987662997</v>
      </c>
      <c r="F22" s="19"/>
      <c r="G22" s="19"/>
      <c r="H22" s="19"/>
      <c r="I22" s="19"/>
      <c r="J22" s="19"/>
      <c r="K22" s="19"/>
      <c r="L22" s="19"/>
      <c r="M22" s="19"/>
      <c r="N22" s="31"/>
      <c r="O22" s="11"/>
    </row>
    <row r="23" spans="1:15" x14ac:dyDescent="0.25">
      <c r="A23" s="8" t="s">
        <v>64</v>
      </c>
      <c r="B23" s="16">
        <v>2026</v>
      </c>
      <c r="C23" s="5" t="s">
        <v>51</v>
      </c>
      <c r="D23" s="15">
        <f>SUM(D24:D25)</f>
        <v>70657.650018471992</v>
      </c>
      <c r="E23" s="15">
        <f>SUM(E24:E25)</f>
        <v>0</v>
      </c>
      <c r="F23" s="15">
        <f t="shared" ref="F23:J23" si="1">SUM(F24:F25)</f>
        <v>15616.348811586005</v>
      </c>
      <c r="G23" s="15">
        <f t="shared" si="1"/>
        <v>4845.5256375273129</v>
      </c>
      <c r="H23" s="15">
        <f t="shared" si="1"/>
        <v>24546.67171863675</v>
      </c>
      <c r="I23" s="15">
        <f t="shared" si="1"/>
        <v>6068.3053922199033</v>
      </c>
      <c r="J23" s="15">
        <f t="shared" si="1"/>
        <v>0</v>
      </c>
      <c r="K23" s="15">
        <f t="shared" ref="K23" si="2">SUM(K24:K25)</f>
        <v>0</v>
      </c>
      <c r="L23" s="15">
        <f t="shared" ref="L23" si="3">SUM(L24:L25)</f>
        <v>0</v>
      </c>
      <c r="M23" s="15">
        <f t="shared" ref="M23" si="4">SUM(M24:M25)</f>
        <v>19580.798458502009</v>
      </c>
      <c r="N23" s="31"/>
      <c r="O23" s="11"/>
    </row>
    <row r="24" spans="1:15" x14ac:dyDescent="0.25">
      <c r="A24" s="8" t="s">
        <v>65</v>
      </c>
      <c r="B24" s="17" t="s">
        <v>55</v>
      </c>
      <c r="C24" s="5" t="s">
        <v>51</v>
      </c>
      <c r="D24" s="18">
        <f>SUM(E24:M24)</f>
        <v>51076.851559969975</v>
      </c>
      <c r="E24" s="19"/>
      <c r="F24" s="19">
        <f>'[6]2-ИП ТС кор New'!$X$27</f>
        <v>15616.348811586005</v>
      </c>
      <c r="G24" s="19">
        <f>'[6]2-ИП ТС кор New'!$X$28</f>
        <v>4845.5256375273129</v>
      </c>
      <c r="H24" s="19">
        <f>'[6]2-ИП ТС кор New'!$X$29</f>
        <v>24546.67171863675</v>
      </c>
      <c r="I24" s="19">
        <f>'[6]2-ИП ТС кор New'!$X$30</f>
        <v>6068.3053922199033</v>
      </c>
      <c r="J24" s="19"/>
      <c r="K24" s="19"/>
      <c r="L24" s="19"/>
      <c r="M24" s="19"/>
      <c r="N24" s="31"/>
      <c r="O24" s="11"/>
    </row>
    <row r="25" spans="1:15" x14ac:dyDescent="0.25">
      <c r="A25" s="8" t="s">
        <v>66</v>
      </c>
      <c r="B25" s="17" t="s">
        <v>133</v>
      </c>
      <c r="C25" s="5" t="s">
        <v>51</v>
      </c>
      <c r="D25" s="18">
        <f>SUM(E25:M25)</f>
        <v>19580.798458502009</v>
      </c>
      <c r="E25" s="19"/>
      <c r="F25" s="19"/>
      <c r="G25" s="19"/>
      <c r="H25" s="19"/>
      <c r="I25" s="19"/>
      <c r="J25" s="19"/>
      <c r="K25" s="19"/>
      <c r="L25" s="19"/>
      <c r="M25" s="19">
        <f>'[6]2-ИП ТС кор New'!$X$42</f>
        <v>19580.798458502009</v>
      </c>
      <c r="N25" s="31"/>
      <c r="O25" s="11"/>
    </row>
    <row r="26" spans="1:15" x14ac:dyDescent="0.25">
      <c r="A26" s="8" t="s">
        <v>64</v>
      </c>
      <c r="B26" s="16">
        <v>2027</v>
      </c>
      <c r="C26" s="5" t="s">
        <v>51</v>
      </c>
      <c r="D26" s="15">
        <f>SUM(D27:D28)</f>
        <v>125997.93875405302</v>
      </c>
      <c r="E26" s="15">
        <f>SUM(E27:E28)</f>
        <v>0</v>
      </c>
      <c r="F26" s="15">
        <f t="shared" ref="F26:J26" si="5">SUM(F27:F28)</f>
        <v>16369.094836176688</v>
      </c>
      <c r="G26" s="15">
        <f t="shared" si="5"/>
        <v>0</v>
      </c>
      <c r="H26" s="15">
        <f t="shared" si="5"/>
        <v>60038.71511872144</v>
      </c>
      <c r="I26" s="15">
        <f t="shared" si="5"/>
        <v>25444.237639168558</v>
      </c>
      <c r="J26" s="15">
        <f t="shared" si="5"/>
        <v>3360.4060860067666</v>
      </c>
      <c r="K26" s="15">
        <f t="shared" ref="K26" si="6">SUM(K27:K28)</f>
        <v>0</v>
      </c>
      <c r="L26" s="15">
        <f t="shared" ref="L26" si="7">SUM(L27:L28)</f>
        <v>0</v>
      </c>
      <c r="M26" s="15">
        <f t="shared" ref="M26" si="8">SUM(M27:M28)</f>
        <v>20785.485073979566</v>
      </c>
      <c r="N26" s="31"/>
      <c r="O26" s="11"/>
    </row>
    <row r="27" spans="1:15" x14ac:dyDescent="0.25">
      <c r="A27" s="8" t="s">
        <v>65</v>
      </c>
      <c r="B27" s="17" t="s">
        <v>55</v>
      </c>
      <c r="C27" s="5" t="s">
        <v>51</v>
      </c>
      <c r="D27" s="18">
        <f>SUM(E27:M27)</f>
        <v>105212.45368007345</v>
      </c>
      <c r="E27" s="19"/>
      <c r="F27" s="19">
        <f>'[6]2-ИП ТС кор New'!$Y$27</f>
        <v>16369.094836176688</v>
      </c>
      <c r="G27" s="19"/>
      <c r="H27" s="19">
        <f>'[6]2-ИП ТС кор New'!$Y$29</f>
        <v>60038.71511872144</v>
      </c>
      <c r="I27" s="19">
        <f>'[6]2-ИП ТС кор New'!$Y$30</f>
        <v>25444.237639168558</v>
      </c>
      <c r="J27" s="19">
        <f>'[6]2-ИП ТС кор New'!$Y$31</f>
        <v>3360.4060860067666</v>
      </c>
      <c r="K27" s="19"/>
      <c r="L27" s="19"/>
      <c r="M27" s="19"/>
      <c r="N27" s="31"/>
      <c r="O27" s="11"/>
    </row>
    <row r="28" spans="1:15" x14ac:dyDescent="0.25">
      <c r="A28" s="8" t="s">
        <v>66</v>
      </c>
      <c r="B28" s="17" t="s">
        <v>133</v>
      </c>
      <c r="C28" s="5" t="s">
        <v>51</v>
      </c>
      <c r="D28" s="18">
        <f>SUM(E28:M28)</f>
        <v>20785.485073979566</v>
      </c>
      <c r="E28" s="19"/>
      <c r="F28" s="19"/>
      <c r="G28" s="19"/>
      <c r="H28" s="19"/>
      <c r="I28" s="19"/>
      <c r="J28" s="19"/>
      <c r="K28" s="19"/>
      <c r="L28" s="19"/>
      <c r="M28" s="19">
        <f>'[6]2-ИП ТС кор New'!$Y$42</f>
        <v>20785.485073979566</v>
      </c>
      <c r="N28" s="31"/>
      <c r="O28" s="11"/>
    </row>
    <row r="29" spans="1:15" x14ac:dyDescent="0.25">
      <c r="A29" s="8" t="s">
        <v>119</v>
      </c>
      <c r="B29" s="16">
        <v>2028</v>
      </c>
      <c r="C29" s="5" t="s">
        <v>51</v>
      </c>
      <c r="D29" s="15">
        <f>SUM(D30:D31)</f>
        <v>31582.379498306851</v>
      </c>
      <c r="E29" s="15">
        <f>SUM(E30:E31)</f>
        <v>0</v>
      </c>
      <c r="F29" s="15">
        <f t="shared" ref="F29:J29" si="9">SUM(F30:F31)</f>
        <v>0</v>
      </c>
      <c r="G29" s="15">
        <f t="shared" si="9"/>
        <v>0</v>
      </c>
      <c r="H29" s="15">
        <f t="shared" si="9"/>
        <v>0</v>
      </c>
      <c r="I29" s="15">
        <f t="shared" si="9"/>
        <v>0</v>
      </c>
      <c r="J29" s="15">
        <f t="shared" si="9"/>
        <v>0</v>
      </c>
      <c r="K29" s="15">
        <f t="shared" ref="K29" si="10">SUM(K30:K31)</f>
        <v>9822.1493778208078</v>
      </c>
      <c r="L29" s="15">
        <f t="shared" ref="L29" si="11">SUM(L30:L31)</f>
        <v>0</v>
      </c>
      <c r="M29" s="15">
        <f t="shared" ref="M29" si="12">SUM(M30:M31)</f>
        <v>21760.230120486041</v>
      </c>
      <c r="N29" s="31"/>
      <c r="O29" s="11"/>
    </row>
    <row r="30" spans="1:15" x14ac:dyDescent="0.25">
      <c r="A30" s="8" t="s">
        <v>120</v>
      </c>
      <c r="B30" s="17" t="s">
        <v>55</v>
      </c>
      <c r="C30" s="5" t="s">
        <v>51</v>
      </c>
      <c r="D30" s="18">
        <f>SUM(E30:M30)</f>
        <v>9822.1493778208078</v>
      </c>
      <c r="E30" s="19"/>
      <c r="F30" s="19"/>
      <c r="G30" s="19"/>
      <c r="H30" s="19"/>
      <c r="I30" s="19"/>
      <c r="J30" s="19"/>
      <c r="K30" s="19">
        <f>'[6]2-ИП ТС кор New'!$Z$32</f>
        <v>9822.1493778208078</v>
      </c>
      <c r="L30" s="19"/>
      <c r="M30" s="19"/>
      <c r="N30" s="31"/>
      <c r="O30" s="11"/>
    </row>
    <row r="31" spans="1:15" x14ac:dyDescent="0.25">
      <c r="A31" s="8" t="s">
        <v>121</v>
      </c>
      <c r="B31" s="17" t="s">
        <v>133</v>
      </c>
      <c r="C31" s="5" t="s">
        <v>51</v>
      </c>
      <c r="D31" s="18">
        <f>SUM(E31:M31)</f>
        <v>21760.230120486041</v>
      </c>
      <c r="E31" s="19"/>
      <c r="F31" s="19"/>
      <c r="G31" s="19"/>
      <c r="H31" s="19"/>
      <c r="I31" s="19"/>
      <c r="J31" s="19"/>
      <c r="K31" s="19"/>
      <c r="L31" s="19"/>
      <c r="M31" s="19">
        <f>'[6]2-ИП ТС кор New'!$Z$42</f>
        <v>21760.230120486041</v>
      </c>
      <c r="N31" s="31"/>
      <c r="O31" s="11"/>
    </row>
    <row r="32" spans="1:15" x14ac:dyDescent="0.25">
      <c r="A32" s="8" t="s">
        <v>134</v>
      </c>
      <c r="B32" s="9" t="s">
        <v>135</v>
      </c>
      <c r="C32" s="5" t="s">
        <v>51</v>
      </c>
      <c r="D32" s="18">
        <f>SUM(E32:M32)</f>
        <v>19747.560522681651</v>
      </c>
      <c r="E32" s="15"/>
      <c r="F32" s="15"/>
      <c r="G32" s="15"/>
      <c r="H32" s="15"/>
      <c r="I32" s="15"/>
      <c r="J32" s="15"/>
      <c r="K32" s="15">
        <f>'[6]2-ИП ТС кор New'!$AA$32</f>
        <v>19747.560522681651</v>
      </c>
      <c r="L32" s="15"/>
      <c r="M32" s="15"/>
      <c r="N32" s="28"/>
      <c r="O32" s="11"/>
    </row>
    <row r="33" spans="1:15" ht="110.25" x14ac:dyDescent="0.25">
      <c r="A33" s="8" t="s">
        <v>67</v>
      </c>
      <c r="B33" s="9" t="s">
        <v>68</v>
      </c>
      <c r="C33" s="5" t="s">
        <v>25</v>
      </c>
      <c r="D33" s="5" t="s">
        <v>25</v>
      </c>
      <c r="E33" s="5" t="s">
        <v>25</v>
      </c>
      <c r="F33" s="5" t="s">
        <v>25</v>
      </c>
      <c r="G33" s="5" t="s">
        <v>25</v>
      </c>
      <c r="H33" s="5" t="s">
        <v>25</v>
      </c>
      <c r="I33" s="5" t="s">
        <v>25</v>
      </c>
      <c r="J33" s="5" t="s">
        <v>25</v>
      </c>
      <c r="K33" s="5" t="s">
        <v>25</v>
      </c>
      <c r="L33" s="5" t="s">
        <v>25</v>
      </c>
      <c r="M33" s="5" t="s">
        <v>25</v>
      </c>
      <c r="N33" s="9"/>
      <c r="O33" s="11"/>
    </row>
    <row r="34" spans="1:15" ht="78.75" x14ac:dyDescent="0.25">
      <c r="A34" s="8" t="s">
        <v>69</v>
      </c>
      <c r="B34" s="9" t="s">
        <v>70</v>
      </c>
      <c r="C34" s="5" t="s">
        <v>25</v>
      </c>
      <c r="D34" s="5" t="s">
        <v>25</v>
      </c>
      <c r="E34" s="5" t="s">
        <v>25</v>
      </c>
      <c r="F34" s="5" t="s">
        <v>25</v>
      </c>
      <c r="G34" s="5" t="s">
        <v>25</v>
      </c>
      <c r="H34" s="5" t="s">
        <v>25</v>
      </c>
      <c r="I34" s="5" t="s">
        <v>25</v>
      </c>
      <c r="J34" s="5" t="s">
        <v>25</v>
      </c>
      <c r="K34" s="5" t="s">
        <v>25</v>
      </c>
      <c r="L34" s="5" t="s">
        <v>25</v>
      </c>
      <c r="M34" s="5" t="s">
        <v>25</v>
      </c>
      <c r="N34" s="9"/>
      <c r="O34" s="11"/>
    </row>
    <row r="35" spans="1:15" x14ac:dyDescent="0.25">
      <c r="A35" s="8" t="s">
        <v>71</v>
      </c>
      <c r="B35" s="27">
        <v>2024</v>
      </c>
      <c r="C35" s="5" t="s">
        <v>72</v>
      </c>
      <c r="D35" s="5"/>
      <c r="E35" s="21">
        <v>0</v>
      </c>
      <c r="F35" s="21">
        <v>0</v>
      </c>
      <c r="G35" s="21">
        <v>0</v>
      </c>
      <c r="H35" s="21">
        <f>$F35</f>
        <v>0</v>
      </c>
      <c r="I35" s="21">
        <f>$F35</f>
        <v>0</v>
      </c>
      <c r="J35" s="21">
        <f>$F35</f>
        <v>0</v>
      </c>
      <c r="K35" s="21">
        <f>$F35</f>
        <v>0</v>
      </c>
      <c r="L35" s="21">
        <f>'[6]4-ИП ТС'!$J$15</f>
        <v>2.760143527463428E-3</v>
      </c>
      <c r="M35" s="21">
        <f>$G35</f>
        <v>0</v>
      </c>
      <c r="N35" s="9"/>
      <c r="O35" s="11"/>
    </row>
    <row r="36" spans="1:15" x14ac:dyDescent="0.25">
      <c r="A36" s="8" t="s">
        <v>73</v>
      </c>
      <c r="B36" s="27">
        <v>2025</v>
      </c>
      <c r="C36" s="5" t="s">
        <v>72</v>
      </c>
      <c r="D36" s="5"/>
      <c r="E36" s="21">
        <v>0</v>
      </c>
      <c r="F36" s="21">
        <v>0</v>
      </c>
      <c r="G36" s="21">
        <v>0</v>
      </c>
      <c r="H36" s="21">
        <f t="shared" ref="H36:K39" si="13">$F36</f>
        <v>0</v>
      </c>
      <c r="I36" s="21">
        <f t="shared" si="13"/>
        <v>0</v>
      </c>
      <c r="J36" s="21">
        <f t="shared" si="13"/>
        <v>0</v>
      </c>
      <c r="K36" s="21">
        <f t="shared" si="13"/>
        <v>0</v>
      </c>
      <c r="L36" s="21">
        <f>'[6]4-ИП ТС'!$K$15</f>
        <v>2.760143527463428E-3</v>
      </c>
      <c r="M36" s="21">
        <f t="shared" ref="M36:M39" si="14">$G36</f>
        <v>0</v>
      </c>
      <c r="N36" s="9"/>
      <c r="O36" s="11"/>
    </row>
    <row r="37" spans="1:15" x14ac:dyDescent="0.25">
      <c r="A37" s="8" t="s">
        <v>74</v>
      </c>
      <c r="B37" s="27">
        <v>2026</v>
      </c>
      <c r="C37" s="5" t="s">
        <v>72</v>
      </c>
      <c r="D37" s="5"/>
      <c r="E37" s="21">
        <v>0</v>
      </c>
      <c r="F37" s="21">
        <v>0</v>
      </c>
      <c r="G37" s="21">
        <v>0</v>
      </c>
      <c r="H37" s="21">
        <f t="shared" si="13"/>
        <v>0</v>
      </c>
      <c r="I37" s="21">
        <f t="shared" si="13"/>
        <v>0</v>
      </c>
      <c r="J37" s="21">
        <f t="shared" si="13"/>
        <v>0</v>
      </c>
      <c r="K37" s="21">
        <f t="shared" si="13"/>
        <v>0</v>
      </c>
      <c r="L37" s="21">
        <f>'[6]4-ИП ТС'!$L$15</f>
        <v>2.760143527463428E-3</v>
      </c>
      <c r="M37" s="21">
        <f t="shared" si="14"/>
        <v>0</v>
      </c>
      <c r="N37" s="9"/>
      <c r="O37" s="11"/>
    </row>
    <row r="38" spans="1:15" x14ac:dyDescent="0.25">
      <c r="A38" s="8" t="s">
        <v>75</v>
      </c>
      <c r="B38" s="27">
        <v>2027</v>
      </c>
      <c r="C38" s="5" t="s">
        <v>72</v>
      </c>
      <c r="D38" s="5"/>
      <c r="E38" s="21">
        <v>0</v>
      </c>
      <c r="F38" s="21">
        <v>0</v>
      </c>
      <c r="G38" s="21">
        <v>0</v>
      </c>
      <c r="H38" s="21">
        <f t="shared" si="13"/>
        <v>0</v>
      </c>
      <c r="I38" s="21">
        <f t="shared" si="13"/>
        <v>0</v>
      </c>
      <c r="J38" s="21">
        <f t="shared" si="13"/>
        <v>0</v>
      </c>
      <c r="K38" s="21">
        <f t="shared" si="13"/>
        <v>0</v>
      </c>
      <c r="L38" s="21">
        <f>'[6]4-ИП ТС'!$M$15</f>
        <v>2.760143527463428E-3</v>
      </c>
      <c r="M38" s="21">
        <f t="shared" si="14"/>
        <v>0</v>
      </c>
      <c r="N38" s="9"/>
      <c r="O38" s="11"/>
    </row>
    <row r="39" spans="1:15" x14ac:dyDescent="0.25">
      <c r="A39" s="8" t="s">
        <v>105</v>
      </c>
      <c r="B39" s="27">
        <v>2028</v>
      </c>
      <c r="C39" s="5" t="s">
        <v>72</v>
      </c>
      <c r="D39" s="5"/>
      <c r="E39" s="21">
        <v>0</v>
      </c>
      <c r="F39" s="21">
        <v>0</v>
      </c>
      <c r="G39" s="21">
        <v>0</v>
      </c>
      <c r="H39" s="21">
        <f t="shared" si="13"/>
        <v>0</v>
      </c>
      <c r="I39" s="21">
        <f t="shared" si="13"/>
        <v>0</v>
      </c>
      <c r="J39" s="21">
        <f t="shared" si="13"/>
        <v>0</v>
      </c>
      <c r="K39" s="21">
        <f t="shared" si="13"/>
        <v>0</v>
      </c>
      <c r="L39" s="21">
        <f>'[6]4-ИП ТС'!$N$15</f>
        <v>2.760143527463428E-3</v>
      </c>
      <c r="M39" s="21">
        <f t="shared" si="14"/>
        <v>0</v>
      </c>
      <c r="N39" s="9"/>
      <c r="O39" s="11"/>
    </row>
    <row r="40" spans="1:15" ht="141.75" x14ac:dyDescent="0.25">
      <c r="A40" s="8" t="s">
        <v>76</v>
      </c>
      <c r="B40" s="9" t="s">
        <v>77</v>
      </c>
      <c r="C40" s="5" t="s">
        <v>25</v>
      </c>
      <c r="D40" s="5" t="s">
        <v>25</v>
      </c>
      <c r="E40" s="5" t="s">
        <v>25</v>
      </c>
      <c r="F40" s="5" t="s">
        <v>25</v>
      </c>
      <c r="G40" s="5" t="s">
        <v>25</v>
      </c>
      <c r="H40" s="5" t="s">
        <v>25</v>
      </c>
      <c r="I40" s="5" t="s">
        <v>25</v>
      </c>
      <c r="J40" s="5" t="s">
        <v>25</v>
      </c>
      <c r="K40" s="5" t="s">
        <v>25</v>
      </c>
      <c r="L40" s="5" t="s">
        <v>25</v>
      </c>
      <c r="M40" s="5" t="s">
        <v>25</v>
      </c>
      <c r="N40" s="9"/>
      <c r="O40" s="11"/>
    </row>
    <row r="41" spans="1:15" x14ac:dyDescent="0.25">
      <c r="A41" s="8" t="s">
        <v>78</v>
      </c>
      <c r="B41" s="27">
        <v>2024</v>
      </c>
      <c r="C41" s="5" t="s">
        <v>79</v>
      </c>
      <c r="D41" s="5"/>
      <c r="E41" s="22">
        <f>'[6]4-ИП ТС'!$Q$12</f>
        <v>161</v>
      </c>
      <c r="F41" s="22">
        <f>'[6]4-ИП ТС'!$Q$13</f>
        <v>170.6</v>
      </c>
      <c r="G41" s="22">
        <f>'[6]4-ИП ТС'!$Q$14</f>
        <v>163.6</v>
      </c>
      <c r="H41" s="22">
        <f>$F41</f>
        <v>170.6</v>
      </c>
      <c r="I41" s="22">
        <f t="shared" ref="I41:K41" si="15">$F41</f>
        <v>170.6</v>
      </c>
      <c r="J41" s="22">
        <f t="shared" si="15"/>
        <v>170.6</v>
      </c>
      <c r="K41" s="22">
        <f t="shared" si="15"/>
        <v>170.6</v>
      </c>
      <c r="L41" s="22">
        <f>'[6]4-ИП ТС'!$Q$15</f>
        <v>163</v>
      </c>
      <c r="M41" s="22">
        <f>$G41</f>
        <v>163.6</v>
      </c>
      <c r="N41" s="9"/>
      <c r="O41" s="11"/>
    </row>
    <row r="42" spans="1:15" x14ac:dyDescent="0.25">
      <c r="A42" s="8" t="s">
        <v>80</v>
      </c>
      <c r="B42" s="27">
        <v>2025</v>
      </c>
      <c r="C42" s="5" t="s">
        <v>79</v>
      </c>
      <c r="D42" s="5"/>
      <c r="E42" s="22">
        <f>'[6]4-ИП ТС'!$R$12</f>
        <v>161</v>
      </c>
      <c r="F42" s="22">
        <f>'[6]4-ИП ТС'!$R$13</f>
        <v>170.6</v>
      </c>
      <c r="G42" s="22">
        <f>'[6]4-ИП ТС'!$R$14</f>
        <v>163.6</v>
      </c>
      <c r="H42" s="22">
        <f t="shared" ref="H42:K45" si="16">$F42</f>
        <v>170.6</v>
      </c>
      <c r="I42" s="22">
        <f t="shared" si="16"/>
        <v>170.6</v>
      </c>
      <c r="J42" s="22">
        <f t="shared" si="16"/>
        <v>170.6</v>
      </c>
      <c r="K42" s="22">
        <f t="shared" si="16"/>
        <v>170.6</v>
      </c>
      <c r="L42" s="22">
        <f>'[6]4-ИП ТС'!$R$15</f>
        <v>163</v>
      </c>
      <c r="M42" s="22">
        <f t="shared" ref="M42:M45" si="17">$G42</f>
        <v>163.6</v>
      </c>
      <c r="N42" s="9"/>
      <c r="O42" s="11"/>
    </row>
    <row r="43" spans="1:15" x14ac:dyDescent="0.25">
      <c r="A43" s="8" t="s">
        <v>81</v>
      </c>
      <c r="B43" s="27">
        <v>2026</v>
      </c>
      <c r="C43" s="5" t="s">
        <v>79</v>
      </c>
      <c r="D43" s="5"/>
      <c r="E43" s="22">
        <f>'[6]4-ИП ТС'!$S$12</f>
        <v>161</v>
      </c>
      <c r="F43" s="22">
        <f>'[6]4-ИП ТС'!$S$13</f>
        <v>170.6</v>
      </c>
      <c r="G43" s="22">
        <f>'[6]4-ИП ТС'!$S$14</f>
        <v>163.6</v>
      </c>
      <c r="H43" s="22">
        <f t="shared" si="16"/>
        <v>170.6</v>
      </c>
      <c r="I43" s="22">
        <f t="shared" si="16"/>
        <v>170.6</v>
      </c>
      <c r="J43" s="22">
        <f t="shared" si="16"/>
        <v>170.6</v>
      </c>
      <c r="K43" s="22">
        <f t="shared" si="16"/>
        <v>170.6</v>
      </c>
      <c r="L43" s="22">
        <f>'[6]4-ИП ТС'!$S$15</f>
        <v>163</v>
      </c>
      <c r="M43" s="22">
        <f t="shared" si="17"/>
        <v>163.6</v>
      </c>
      <c r="N43" s="9"/>
      <c r="O43" s="11"/>
    </row>
    <row r="44" spans="1:15" x14ac:dyDescent="0.25">
      <c r="A44" s="8" t="s">
        <v>82</v>
      </c>
      <c r="B44" s="27">
        <v>2027</v>
      </c>
      <c r="C44" s="5" t="s">
        <v>79</v>
      </c>
      <c r="D44" s="5"/>
      <c r="E44" s="22">
        <f>'[6]4-ИП ТС'!$T$12</f>
        <v>161</v>
      </c>
      <c r="F44" s="22">
        <f>'[6]4-ИП ТС'!$T$13</f>
        <v>170.6</v>
      </c>
      <c r="G44" s="22">
        <f>'[6]4-ИП ТС'!$T$14</f>
        <v>163.6</v>
      </c>
      <c r="H44" s="22">
        <f t="shared" si="16"/>
        <v>170.6</v>
      </c>
      <c r="I44" s="22">
        <f t="shared" si="16"/>
        <v>170.6</v>
      </c>
      <c r="J44" s="22">
        <f t="shared" si="16"/>
        <v>170.6</v>
      </c>
      <c r="K44" s="22">
        <f t="shared" si="16"/>
        <v>170.6</v>
      </c>
      <c r="L44" s="22">
        <f>'[6]4-ИП ТС'!$T$15</f>
        <v>163</v>
      </c>
      <c r="M44" s="22">
        <f t="shared" si="17"/>
        <v>163.6</v>
      </c>
      <c r="N44" s="9"/>
      <c r="O44" s="11"/>
    </row>
    <row r="45" spans="1:15" x14ac:dyDescent="0.25">
      <c r="A45" s="8" t="s">
        <v>106</v>
      </c>
      <c r="B45" s="27">
        <v>2028</v>
      </c>
      <c r="C45" s="5" t="s">
        <v>79</v>
      </c>
      <c r="D45" s="5"/>
      <c r="E45" s="22">
        <f>'[6]4-ИП ТС'!$U$12</f>
        <v>161</v>
      </c>
      <c r="F45" s="22">
        <f>'[6]4-ИП ТС'!$U$13</f>
        <v>170.6</v>
      </c>
      <c r="G45" s="22">
        <f>'[6]4-ИП ТС'!$U$14</f>
        <v>163.6</v>
      </c>
      <c r="H45" s="22">
        <f t="shared" si="16"/>
        <v>170.6</v>
      </c>
      <c r="I45" s="22">
        <f t="shared" si="16"/>
        <v>170.6</v>
      </c>
      <c r="J45" s="22">
        <f t="shared" si="16"/>
        <v>170.6</v>
      </c>
      <c r="K45" s="22">
        <f t="shared" si="16"/>
        <v>170.6</v>
      </c>
      <c r="L45" s="22">
        <f>'[6]4-ИП ТС'!$U$15</f>
        <v>163</v>
      </c>
      <c r="M45" s="22">
        <f t="shared" si="17"/>
        <v>163.6</v>
      </c>
      <c r="N45" s="9"/>
      <c r="O45" s="11"/>
    </row>
    <row r="46" spans="1:15" ht="141.75" x14ac:dyDescent="0.25">
      <c r="A46" s="8" t="s">
        <v>83</v>
      </c>
      <c r="B46" s="9" t="s">
        <v>84</v>
      </c>
      <c r="C46" s="5" t="s">
        <v>51</v>
      </c>
      <c r="D46" s="5" t="s">
        <v>25</v>
      </c>
      <c r="E46" s="5" t="s">
        <v>25</v>
      </c>
      <c r="F46" s="5" t="s">
        <v>25</v>
      </c>
      <c r="G46" s="5" t="s">
        <v>25</v>
      </c>
      <c r="H46" s="5" t="s">
        <v>25</v>
      </c>
      <c r="I46" s="5" t="s">
        <v>25</v>
      </c>
      <c r="J46" s="5" t="s">
        <v>25</v>
      </c>
      <c r="K46" s="5" t="s">
        <v>25</v>
      </c>
      <c r="L46" s="5" t="s">
        <v>25</v>
      </c>
      <c r="M46" s="5" t="s">
        <v>25</v>
      </c>
      <c r="N46" s="27" t="s">
        <v>52</v>
      </c>
      <c r="O46" s="11"/>
    </row>
    <row r="47" spans="1:15" ht="173.25" x14ac:dyDescent="0.25">
      <c r="A47" s="8" t="s">
        <v>125</v>
      </c>
      <c r="B47" s="9" t="s">
        <v>123</v>
      </c>
      <c r="C47" s="5" t="s">
        <v>25</v>
      </c>
      <c r="D47" s="5" t="s">
        <v>25</v>
      </c>
      <c r="E47" s="5" t="s">
        <v>25</v>
      </c>
      <c r="F47" s="5" t="s">
        <v>25</v>
      </c>
      <c r="G47" s="5" t="s">
        <v>25</v>
      </c>
      <c r="H47" s="5" t="s">
        <v>25</v>
      </c>
      <c r="I47" s="5" t="s">
        <v>25</v>
      </c>
      <c r="J47" s="5" t="s">
        <v>25</v>
      </c>
      <c r="K47" s="5" t="s">
        <v>25</v>
      </c>
      <c r="L47" s="5" t="s">
        <v>25</v>
      </c>
      <c r="M47" s="5" t="s">
        <v>25</v>
      </c>
      <c r="N47" s="27" t="s">
        <v>128</v>
      </c>
      <c r="O47" s="11"/>
    </row>
    <row r="48" spans="1:15" ht="78.75" x14ac:dyDescent="0.25">
      <c r="A48" s="8" t="s">
        <v>126</v>
      </c>
      <c r="B48" s="9" t="s">
        <v>124</v>
      </c>
      <c r="C48" s="5" t="s">
        <v>51</v>
      </c>
      <c r="D48" s="5" t="s">
        <v>25</v>
      </c>
      <c r="E48" s="5" t="s">
        <v>25</v>
      </c>
      <c r="F48" s="5" t="s">
        <v>25</v>
      </c>
      <c r="G48" s="5" t="s">
        <v>25</v>
      </c>
      <c r="H48" s="5" t="s">
        <v>25</v>
      </c>
      <c r="I48" s="5" t="s">
        <v>25</v>
      </c>
      <c r="J48" s="5" t="s">
        <v>25</v>
      </c>
      <c r="K48" s="5" t="s">
        <v>25</v>
      </c>
      <c r="L48" s="5" t="s">
        <v>25</v>
      </c>
      <c r="M48" s="5" t="s">
        <v>25</v>
      </c>
      <c r="N48" s="27" t="s">
        <v>127</v>
      </c>
      <c r="O48" s="11"/>
    </row>
    <row r="49" spans="1:15" ht="110.25" x14ac:dyDescent="0.25">
      <c r="A49" s="8" t="s">
        <v>85</v>
      </c>
      <c r="B49" s="9" t="s">
        <v>86</v>
      </c>
      <c r="C49" s="5" t="s">
        <v>25</v>
      </c>
      <c r="D49" s="5" t="s">
        <v>25</v>
      </c>
      <c r="E49" s="5" t="s">
        <v>25</v>
      </c>
      <c r="F49" s="5" t="s">
        <v>25</v>
      </c>
      <c r="G49" s="5" t="s">
        <v>25</v>
      </c>
      <c r="H49" s="5" t="s">
        <v>25</v>
      </c>
      <c r="I49" s="5" t="s">
        <v>25</v>
      </c>
      <c r="J49" s="5" t="s">
        <v>25</v>
      </c>
      <c r="K49" s="5" t="s">
        <v>25</v>
      </c>
      <c r="L49" s="5" t="s">
        <v>25</v>
      </c>
      <c r="M49" s="5" t="s">
        <v>25</v>
      </c>
      <c r="N49" s="9"/>
      <c r="O49" s="3"/>
    </row>
    <row r="50" spans="1:15" ht="47.25" x14ac:dyDescent="0.25">
      <c r="A50" s="8" t="s">
        <v>87</v>
      </c>
      <c r="B50" s="9" t="s">
        <v>88</v>
      </c>
      <c r="C50" s="5" t="s">
        <v>25</v>
      </c>
      <c r="D50" s="5" t="s">
        <v>25</v>
      </c>
      <c r="E50" s="5" t="s">
        <v>25</v>
      </c>
      <c r="F50" s="5" t="s">
        <v>25</v>
      </c>
      <c r="G50" s="5" t="s">
        <v>25</v>
      </c>
      <c r="H50" s="5" t="s">
        <v>25</v>
      </c>
      <c r="I50" s="5" t="s">
        <v>25</v>
      </c>
      <c r="J50" s="5" t="s">
        <v>25</v>
      </c>
      <c r="K50" s="5" t="s">
        <v>25</v>
      </c>
      <c r="L50" s="5" t="s">
        <v>25</v>
      </c>
      <c r="M50" s="5" t="s">
        <v>25</v>
      </c>
      <c r="N50" s="9" t="s">
        <v>89</v>
      </c>
      <c r="O50" s="3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/>
      <c r="O51" s="3"/>
    </row>
  </sheetData>
  <mergeCells count="5">
    <mergeCell ref="A1:D1"/>
    <mergeCell ref="A2:N2"/>
    <mergeCell ref="A3:N3"/>
    <mergeCell ref="A4:N4"/>
    <mergeCell ref="N16:N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утв.13.06.2023</vt:lpstr>
      <vt:lpstr>утв.16.11.2023</vt:lpstr>
      <vt:lpstr>утв.08.08.2024</vt:lpstr>
      <vt:lpstr>утв.19.11.2024</vt:lpstr>
    </vt:vector>
  </TitlesOfParts>
  <Company>fortum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Skiba Vitaliya</dc:creator>
  <cp:lastModifiedBy>Skiba Vitaliya</cp:lastModifiedBy>
  <dcterms:created xsi:type="dcterms:W3CDTF">2024-05-28T08:57:07Z</dcterms:created>
  <dcterms:modified xsi:type="dcterms:W3CDTF">2024-12-04T09:47:17Z</dcterms:modified>
</cp:coreProperties>
</file>